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axxessintl-my.sharepoint.com/personal/pierre-marc_gervais_axxessintl_com/Documents/Axxess/Trump/Section 232 - Steel and Aluminum/"/>
    </mc:Choice>
  </mc:AlternateContent>
  <xr:revisionPtr revIDLastSave="270" documentId="13_ncr:1_{3A426A5B-D032-4D56-B693-B02E0D6E55A0}" xr6:coauthVersionLast="47" xr6:coauthVersionMax="47" xr10:uidLastSave="{2C1D3C95-3850-400E-A665-AD03383A55C3}"/>
  <workbookProtection workbookAlgorithmName="SHA-512" workbookHashValue="e4h0/DgDxbH6y59wJiKs2ISRTyhFUKhmf70c/dF0CokzHV+RW7+zp4502w9ms0FQ52PdmyTalxcYpi6bNg1T8g==" workbookSaltValue="o7XQdi26488iM3EMyMm5vA==" workbookSpinCount="100000" lockStructure="1"/>
  <bookViews>
    <workbookView xWindow="-120" yWindow="-120" windowWidth="29040" windowHeight="15720" xr2:uid="{00000000-000D-0000-FFFF-FFFF00000000}"/>
  </bookViews>
  <sheets>
    <sheet name="Declaration Form" sheetId="1" r:id="rId1"/>
    <sheet name="Guidance" sheetId="4" r:id="rId2"/>
    <sheet name="Automation Inputs" sheetId="2" r:id="rId3"/>
    <sheet name="ISO Country Codes" sheetId="8" state="hidden" r:id="rId4"/>
    <sheet name="Automation Notes" sheetId="3" state="hidden" r:id="rId5"/>
    <sheet name="Chapter99 Matrix" sheetId="5" state="hidden" r:id="rId6"/>
    <sheet name="Decision Tree" sheetId="6" state="hidden" r:id="rId7"/>
    <sheet name="HTS Mapping" sheetId="7" state="hidden" r:id="rId8"/>
  </sheets>
  <definedNames>
    <definedName name="_xlnm.Print_Area" localSheetId="0">'Declaration Form'!$A$1:$Q$35</definedName>
    <definedName name="_xlnm.Print_Area" localSheetId="1">Guidance!$A$1:$H$26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2" i="1" l="1"/>
  <c r="BO22" i="1"/>
  <c r="BD22" i="1" a="1"/>
  <c r="BD22" i="1"/>
  <c r="BN22" i="1"/>
  <c r="BB22" i="1" a="1"/>
  <c r="BB22" i="1"/>
  <c r="BH22" i="1"/>
  <c r="BM22" i="1"/>
  <c r="BL22" i="1"/>
  <c r="BK22" i="1"/>
  <c r="BJ22" i="1"/>
  <c r="BI22" i="1"/>
  <c r="BA22" i="1" a="1"/>
  <c r="BA22" i="1"/>
  <c r="BG22" i="1"/>
  <c r="BF22" i="1" a="1"/>
  <c r="BF22" i="1"/>
  <c r="BE22" i="1" a="1"/>
  <c r="BE22" i="1"/>
  <c r="BC22" i="1" a="1"/>
  <c r="BC22" i="1"/>
  <c r="AZ22" i="1" a="1"/>
  <c r="AZ22" i="1"/>
  <c r="AY22" i="1" a="1"/>
  <c r="AY22" i="1"/>
  <c r="BP16" i="1"/>
  <c r="BO16" i="1"/>
  <c r="BD16" i="1" a="1"/>
  <c r="BD16" i="1"/>
  <c r="BN16" i="1"/>
  <c r="BB16" i="1" a="1"/>
  <c r="BB16" i="1"/>
  <c r="BH16" i="1"/>
  <c r="BM16" i="1"/>
  <c r="BL16" i="1"/>
  <c r="BK16" i="1"/>
  <c r="BJ16" i="1"/>
  <c r="BI16" i="1"/>
  <c r="BA16" i="1" a="1"/>
  <c r="BA16" i="1"/>
  <c r="BG16" i="1"/>
  <c r="BF16" i="1" a="1"/>
  <c r="BF16" i="1"/>
  <c r="BE16" i="1" a="1"/>
  <c r="BE16" i="1"/>
  <c r="BC16" i="1" a="1"/>
  <c r="BC16" i="1"/>
  <c r="AZ16" i="1" a="1"/>
  <c r="AZ16" i="1"/>
  <c r="AY16" i="1" a="1"/>
  <c r="AY16" i="1"/>
  <c r="BP10" i="1"/>
  <c r="BO10" i="1"/>
  <c r="BD10" i="1" a="1"/>
  <c r="BD10" i="1"/>
  <c r="BN10" i="1"/>
  <c r="BB10" i="1" a="1"/>
  <c r="BB10" i="1"/>
  <c r="BH10" i="1"/>
  <c r="BM10" i="1"/>
  <c r="BL10" i="1"/>
  <c r="BK10" i="1"/>
  <c r="BJ10" i="1"/>
  <c r="BI10" i="1"/>
  <c r="BA10" i="1" a="1"/>
  <c r="BA10" i="1"/>
  <c r="BG10" i="1"/>
  <c r="BF10" i="1" a="1"/>
  <c r="BF10" i="1"/>
  <c r="BE10" i="1" a="1"/>
  <c r="BE10" i="1"/>
  <c r="BC10" i="1" a="1"/>
  <c r="BC10" i="1"/>
  <c r="AZ10" i="1" a="1"/>
  <c r="AZ10" i="1"/>
  <c r="AY10" i="1" a="1"/>
  <c r="AY10" i="1"/>
  <c r="AB4" i="1"/>
  <c r="X4" i="1"/>
  <c r="Y4" i="1"/>
  <c r="AA4" i="1"/>
  <c r="AV4" i="1" a="1"/>
  <c r="AV4" i="1"/>
  <c r="BP4" i="1"/>
  <c r="BO4" i="1"/>
  <c r="BA4" i="1" a="1"/>
  <c r="BA4" i="1"/>
  <c r="AH4" i="1"/>
  <c r="AE4" i="1"/>
  <c r="AI4" i="1"/>
  <c r="BG4" i="1"/>
  <c r="R22" i="1"/>
  <c r="U22" i="1"/>
  <c r="T22" i="1"/>
  <c r="S22" i="1"/>
  <c r="R16" i="1"/>
  <c r="U16" i="1"/>
  <c r="T16" i="1"/>
  <c r="S16" i="1"/>
  <c r="R10" i="1"/>
  <c r="U10" i="1"/>
  <c r="T10" i="1"/>
  <c r="S10" i="1"/>
  <c r="AD4" i="1"/>
  <c r="AW4" i="1" a="1"/>
  <c r="AW4" i="1"/>
  <c r="AX4" i="1" a="1"/>
  <c r="AX4" i="1"/>
  <c r="AM4" i="1"/>
  <c r="AJ4" i="1"/>
  <c r="AN4" i="1"/>
  <c r="BB4" i="1" a="1"/>
  <c r="BB4" i="1"/>
  <c r="BH4" i="1"/>
  <c r="BM4" i="1"/>
  <c r="AR4" i="1"/>
  <c r="AO4" i="1"/>
  <c r="L8" i="1"/>
  <c r="AS4" i="1"/>
  <c r="AT4" i="1"/>
  <c r="R4" i="1"/>
  <c r="U4" i="1"/>
  <c r="AS22" i="1"/>
  <c r="AR22" i="1"/>
  <c r="AT22" i="1"/>
  <c r="AQ22" i="1"/>
  <c r="AP22" i="1"/>
  <c r="AO22" i="1"/>
  <c r="AM22" i="1"/>
  <c r="AL22" i="1"/>
  <c r="AK22" i="1"/>
  <c r="AJ22" i="1"/>
  <c r="AH22" i="1"/>
  <c r="AI22" i="1"/>
  <c r="AG22" i="1"/>
  <c r="AF22" i="1"/>
  <c r="AE22" i="1"/>
  <c r="AD22" i="1"/>
  <c r="AC22" i="1"/>
  <c r="AB22" i="1"/>
  <c r="X22" i="1"/>
  <c r="Y22" i="1"/>
  <c r="AR16" i="1"/>
  <c r="AQ16" i="1"/>
  <c r="AP16" i="1"/>
  <c r="AO16" i="1"/>
  <c r="AM16" i="1"/>
  <c r="AN16" i="1"/>
  <c r="AL16" i="1"/>
  <c r="AK16" i="1"/>
  <c r="AJ16" i="1"/>
  <c r="AH16" i="1"/>
  <c r="AI16" i="1"/>
  <c r="AG16" i="1"/>
  <c r="AF16" i="1"/>
  <c r="AE16" i="1"/>
  <c r="AD16" i="1"/>
  <c r="AC16" i="1"/>
  <c r="AB16" i="1"/>
  <c r="X16" i="1"/>
  <c r="Y16" i="1"/>
  <c r="AR10" i="1"/>
  <c r="AQ10" i="1"/>
  <c r="AP10" i="1"/>
  <c r="AO10" i="1"/>
  <c r="AM10" i="1"/>
  <c r="AN10" i="1"/>
  <c r="AL10" i="1"/>
  <c r="AK10" i="1"/>
  <c r="AJ10" i="1"/>
  <c r="AH10" i="1"/>
  <c r="AI10" i="1"/>
  <c r="AG10" i="1"/>
  <c r="AF10" i="1"/>
  <c r="AE10" i="1"/>
  <c r="AD10" i="1"/>
  <c r="AC10" i="1"/>
  <c r="AB10" i="1"/>
  <c r="X10" i="1"/>
  <c r="Y10" i="1"/>
  <c r="AQ4" i="1"/>
  <c r="AP4" i="1"/>
  <c r="BL4" i="1"/>
  <c r="BK4" i="1"/>
  <c r="BJ4" i="1"/>
  <c r="BI4" i="1"/>
  <c r="AL4" i="1"/>
  <c r="AK4" i="1"/>
  <c r="AF4" i="1"/>
  <c r="AG4" i="1"/>
  <c r="AC4" i="1"/>
  <c r="L26" i="1"/>
  <c r="L20" i="1"/>
  <c r="AS16" i="1"/>
  <c r="L14" i="1"/>
  <c r="AS10" i="1"/>
  <c r="AT10" i="1"/>
  <c r="C8" i="2"/>
  <c r="B8" i="2"/>
  <c r="C7" i="2"/>
  <c r="B7" i="2"/>
  <c r="C6" i="2"/>
  <c r="B6" i="2"/>
  <c r="C5" i="2"/>
  <c r="B5" i="2"/>
  <c r="AN22" i="1"/>
  <c r="AT16" i="1"/>
  <c r="Z22" i="1" a="1"/>
  <c r="Z22" i="1"/>
  <c r="AA22" i="1"/>
  <c r="AV22" i="1" a="1"/>
  <c r="AV22" i="1"/>
  <c r="AW22" i="1" a="1"/>
  <c r="AW22" i="1"/>
  <c r="AX22" i="1" a="1"/>
  <c r="AX22" i="1"/>
  <c r="AU22" i="1" a="1"/>
  <c r="AU22" i="1"/>
  <c r="AU16" i="1" a="1"/>
  <c r="AU16" i="1"/>
  <c r="AV16" i="1" a="1"/>
  <c r="AV16" i="1"/>
  <c r="AW16" i="1" a="1"/>
  <c r="AW16" i="1"/>
  <c r="AX16" i="1" a="1"/>
  <c r="AX16" i="1"/>
  <c r="Z16" i="1" a="1"/>
  <c r="Z16" i="1"/>
  <c r="AA16" i="1"/>
  <c r="Z10" i="1" a="1"/>
  <c r="Z10" i="1"/>
  <c r="AA10" i="1"/>
  <c r="AU10" i="1" a="1"/>
  <c r="AU10" i="1"/>
  <c r="AV10" i="1" a="1"/>
  <c r="AV10" i="1"/>
  <c r="AW10" i="1" a="1"/>
  <c r="AW10" i="1"/>
  <c r="AX10" i="1" a="1"/>
  <c r="AX10" i="1"/>
  <c r="BF4" i="1" a="1"/>
  <c r="BF4" i="1"/>
  <c r="BD4" i="1" a="1"/>
  <c r="BD4" i="1"/>
  <c r="BE4" i="1" a="1"/>
  <c r="BE4" i="1"/>
  <c r="BC4" i="1" a="1"/>
  <c r="BC4" i="1"/>
  <c r="AZ4" i="1" a="1"/>
  <c r="AZ4" i="1"/>
  <c r="AY4" i="1" a="1"/>
  <c r="AY4" i="1"/>
  <c r="AU4" i="1" a="1"/>
  <c r="AU4" i="1"/>
  <c r="Z4" i="1" a="1"/>
  <c r="Z4" i="1"/>
  <c r="V16" i="1"/>
  <c r="W16" i="1"/>
  <c r="W10" i="1"/>
  <c r="V10" i="1"/>
  <c r="BN4" i="1"/>
  <c r="V22" i="1"/>
  <c r="W22" i="1"/>
  <c r="V4" i="1"/>
  <c r="S4" i="1"/>
  <c r="T4" i="1"/>
  <c r="W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<sst xmlns="http://schemas.openxmlformats.org/spreadsheetml/2006/main" count="9204" uniqueCount="1355">
  <si>
    <t xml:space="preserve">CA: 1 866 449 9377
US: 1 855 624 3287 </t>
  </si>
  <si>
    <t>METAL CONTENT INVOICE ADDENDUM</t>
  </si>
  <si>
    <t xml:space="preserve">Invoice / Shipment Ref: </t>
  </si>
  <si>
    <t>Axxess International Inc.</t>
  </si>
  <si>
    <t>Complete each line that applies to the products on the accompanying commercial invoice. Include an invoice line reference or part number so every entry can be matched to the invoice. This addendum must be signed by the Importer of Record. If additional space is needed, attach a spreadsheet that uses the same columns shown below. If aluminum smelt/cast data is not available, report UN (unknown); Russian aluminum may be assessed at 200% when origin cannot be substantiated. If steel melt/pour data is unknown or mixed, report OTH. File a PSC once the actual country becomes known. See the Guidance tab and CBP Section 232 FAQs for additional direction.</t>
  </si>
  <si>
    <t>Invoice Line
Reference / Part
Number</t>
  </si>
  <si>
    <t>HTSUS #</t>
  </si>
  <si>
    <t>Product
Contains</t>
  </si>
  <si>
    <t>At least 95% of
subject metal
content is US</t>
  </si>
  <si>
    <t>Combined weight of
subject metal is less
than 15% of article</t>
  </si>
  <si>
    <t>Steel
Country of
Melt &amp;
Pour</t>
  </si>
  <si>
    <t>Copper
Country of
Smelt / Cast</t>
  </si>
  <si>
    <t>Aluminum
Primary
Country of
Smelt</t>
  </si>
  <si>
    <t>Aluminum
Secondary
Country of
Smelt</t>
  </si>
  <si>
    <t>Aluminum
Country of
Cast</t>
  </si>
  <si>
    <t>Auto Chapter 99</t>
  </si>
  <si>
    <t>Applicable Rate / Treatment</t>
  </si>
  <si>
    <t>Status</t>
  </si>
  <si>
    <t>Reason / Rule</t>
  </si>
  <si>
    <t>Manual Review</t>
  </si>
  <si>
    <t>Filing Note</t>
  </si>
  <si>
    <t>NormHTS</t>
  </si>
  <si>
    <t>MapRow</t>
  </si>
  <si>
    <t>AnnexBucket</t>
  </si>
  <si>
    <t>USNoteGroup</t>
  </si>
  <si>
    <t>InScope</t>
  </si>
  <si>
    <t>DeMinimisEligible</t>
  </si>
  <si>
    <t>DefaultHeading</t>
  </si>
  <si>
    <t>UKHeading</t>
  </si>
  <si>
    <t>USBranchType</t>
  </si>
  <si>
    <t>RussiaHeading</t>
  </si>
  <si>
    <t>AnnexIIIFlag</t>
  </si>
  <si>
    <t>MotorcycleEligible</t>
  </si>
  <si>
    <t>Column2Flag</t>
  </si>
  <si>
    <t>MixedMetalFlag</t>
  </si>
  <si>
    <t>SelectedMetal</t>
  </si>
  <si>
    <t>Steel</t>
  </si>
  <si>
    <t>Yes</t>
  </si>
  <si>
    <t>Aluminum</t>
  </si>
  <si>
    <t>No</t>
  </si>
  <si>
    <t>Copper</t>
  </si>
  <si>
    <t>N/A</t>
  </si>
  <si>
    <t>None</t>
  </si>
  <si>
    <t>Weight in KGs</t>
  </si>
  <si>
    <t>Aggregate Metal</t>
  </si>
  <si>
    <t>Whole Article</t>
  </si>
  <si>
    <t>Less than 15%</t>
  </si>
  <si>
    <t>I certify that the steel, aluminum, and copper information reported on this addendum is true, complete, and accurate to the best of my knowledge. I understand that if I am unable to substantiate this information during a CBP review or investigation, additional duties may be assessed, including Section 301 duties, AD/CVD, and potential penalties. CBP may pursue the maximum penalties permitted by law. By signing or submitting this addendum, I confirm that I have read this form and the accompanying guidance in full and understand my responsibilities as the Importer of Record.</t>
  </si>
  <si>
    <t>Importer Name:</t>
  </si>
  <si>
    <t>Account Number:</t>
  </si>
  <si>
    <t>Name of Certifying Individual:</t>
  </si>
  <si>
    <t>Title:</t>
  </si>
  <si>
    <t>Phone No.:</t>
  </si>
  <si>
    <t>Email:</t>
  </si>
  <si>
    <t>Signature:</t>
  </si>
  <si>
    <t>Date:</t>
  </si>
  <si>
    <t>RETURN THIS PAGE ONLY AND ADDITIONAL SHEETS IF NEEDED</t>
  </si>
  <si>
    <t>BROKER AUTOMATION INPUTS</t>
  </si>
  <si>
    <t>Use this sheet only for logic inputs that are not collected from the client on the addendum. These values drive the automatic Chapter 99 output on the Declaration Form.</t>
  </si>
  <si>
    <t>Line Block</t>
  </si>
  <si>
    <t>Line Ref / Part #</t>
  </si>
  <si>
    <t>Product of Russia?</t>
  </si>
  <si>
    <t>Column 1 ad valorem rate</t>
  </si>
  <si>
    <t>Column 2 / GN 3(b)?</t>
  </si>
  <si>
    <t>Motorcycle use in U.S. manufacturing?</t>
  </si>
  <si>
    <t>No covered metal override?</t>
  </si>
  <si>
    <t>Broker Notes</t>
  </si>
  <si>
    <t>Block 1</t>
  </si>
  <si>
    <t>Block 2</t>
  </si>
  <si>
    <t>Block 3</t>
  </si>
  <si>
    <t>Block 4</t>
  </si>
  <si>
    <t>AUTOMATION NOTES</t>
  </si>
  <si>
    <t>1. The hidden HTS Mapping sheet is now populated from the active U.S. Note 16 / Annex IV lists that correspond to Chapter 99 headings 9903.82.02-.17.</t>
  </si>
  <si>
    <t>2. Matching uses longest-prefix logic because many HTS references in the official lists are published at 4-, 6-, 8-, or 10-digit levels.</t>
  </si>
  <si>
    <t>3. Mixed-origin metal remains a manual-review flag.</t>
  </si>
  <si>
    <t>4. Russian and Annex III edge cases still route conservatively to manual review where the published rules do not support a clean automated answer.</t>
  </si>
  <si>
    <t>5. Annex III U.S.-metal claims are now routed through the 9903.82.07 / .08 logic; non-U.S.-metal Annex III claims route through 9903.82.10 / .11 / .12.</t>
  </si>
  <si>
    <t>GUIDANCE — SECTION 232 METAL CONTENT REPORTING</t>
  </si>
  <si>
    <t xml:space="preserve">CBP Section 232 Guidance: </t>
  </si>
  <si>
    <t>https://www.cbp.gov/trade/programs-administration/entry-summary/232-tariffs-aluminum-and-steel-faqs</t>
  </si>
  <si>
    <t>1. Regulatory framework</t>
  </si>
  <si>
    <t>On April 2, 2026, the President issued a proclamation revising the treatment of certain aluminum, steel, and copper imports into the United States. CBP subsequently issued filing instructions in CSMS #68253075. For entries made on or after 12:01 a.m. EDT on April 6, 2026, the metal portion is no longer separated from non-metal content when calculating the applicable Section 232 tariff.</t>
  </si>
  <si>
    <t xml:space="preserve">Proclamation: </t>
  </si>
  <si>
    <t>https://www.whitehouse.gov/presidential-actions/2026/04/strengthening-actions-taken-to-adjust-imports-of-aluminum-steel-and-copper-into-the-united-states/</t>
  </si>
  <si>
    <t>CSMS Guidance:</t>
  </si>
  <si>
    <t>https://content.govdelivery.com/bulletins/gd/USDHSCBP-4117593?wgt_ref=USDHSCBP_WIDGET_2</t>
  </si>
  <si>
    <t>2. Tariff treatment</t>
  </si>
  <si>
    <t>A 50% tariff applies to certain steel, aluminum, and copper goods of Chapters 72, 73, 74, and 76 on the full entered value. A 25% tariff applies to certain derivative articles. Derivative products of foreign origin may instead qualify for a 10% tariff where at least 95% of the relevant metal was produced in the United States. Certain qualifying United Kingdom-origin products may instead be subject to reduced rates when the applicable metal was produced in the United Kingdom.</t>
  </si>
  <si>
    <t>3. De minimis threshold</t>
  </si>
  <si>
    <t>For products outside Chapters 72, 73, 74, and 76, a de minimis exception may apply when the combined weight of the covered metal content is less than 15% of the total article weight. If more than one covered metal applies, use the aggregate weight of the listed metals. Report the aggregate weight in kilograms when this provision is used.</t>
  </si>
  <si>
    <t>4. Steel reporting</t>
  </si>
  <si>
    <t>Country of melt and pour reporting is mandatory for steel and steel derivatives. For steel articles, report the ISO country code where the steel was originally melted and poured. For derivatives, report the country where the steel was originally melted, or OTH if multiple countries are involved or the exact country cannot be isolated. Melt and pour refers to the location where raw steel was first produced in liquid form and poured into its first solid shape.</t>
  </si>
  <si>
    <t>5. Russian aluminum and unknown origin</t>
  </si>
  <si>
    <t>The 200% Section 232 duty remains applicable to covered aluminum products and aluminum derivatives that are products of Russia, that contain any primary aluminum smelted in Russia, or that were cast in Russia. These duties apply to the full value of the imported article. Importers continue to report HTS 9903.85.67 for covered aluminum products and 9903.85.68 for covered aluminum derivatives. Unknown origin may also trigger the 200% duty under CSMS #65340246.</t>
  </si>
  <si>
    <t>This guidance is provided for document completion support and should be used with the current CBP instructions and applicable legal authorities.</t>
  </si>
  <si>
    <t>6. Aluminum reporting definitions</t>
  </si>
  <si>
    <t>For primary country of smelt, secondary country of smelt, and country of cast, report ISO country codes for all covered aluminum articles and derivatives. Primary country of smelt is the country where the largest volume of new aluminum was produced from alumina through the Hall-Heroult process. Secondary country of smelt is the country where the second-largest volume was produced. Country of cast is the country where the aluminum was last liquified and cast into a solid form, whether semi-finished or finished.</t>
  </si>
  <si>
    <t>CHAPTER 99 MATRIX – SECTION 232 METALS</t>
  </si>
  <si>
    <t>CBP CSMS #68253075.</t>
  </si>
  <si>
    <t>Heading</t>
  </si>
  <si>
    <t>Applies To</t>
  </si>
  <si>
    <t>Rate / Treatment</t>
  </si>
  <si>
    <t>Effective Period</t>
  </si>
  <si>
    <t>Key Conditions</t>
  </si>
  <si>
    <t>Key Data Needed</t>
  </si>
  <si>
    <t>Automation Flag</t>
  </si>
  <si>
    <t>Source</t>
  </si>
  <si>
    <t>9903.82.02</t>
  </si>
  <si>
    <t>Core aluminum / steel / copper articles and certain derivative aluminum or steel articles in U.S. Note 16(c)(i)–(v)</t>
  </si>
  <si>
    <t>50% additional</t>
  </si>
  <si>
    <t>From Apr. 6, 2026</t>
  </si>
  <si>
    <t>Default core heading unless Russia aluminum / Russia branch applies</t>
  </si>
  <si>
    <t>HTS mapping to subdivision (c)(i)–(v)</t>
  </si>
  <si>
    <t>Default path</t>
  </si>
  <si>
    <t>9903.82.03</t>
  </si>
  <si>
    <t>Non-Ch. 72/73/74/76 goods with applicable covered metal under 15% of article weight</t>
  </si>
  <si>
    <t>0% additional</t>
  </si>
  <si>
    <t>Only specified Annex IV metals count; second quantity in kg required</t>
  </si>
  <si>
    <t>Aggregate covered-metal kg; total kg; Annex IV metal map</t>
  </si>
  <si>
    <t>Manual review if metal mix is complex</t>
  </si>
  <si>
    <t>9903.82.04</t>
  </si>
  <si>
    <t>UK aluminum or steel articles / derivatives in U.S. Note 16(c)(i)–(iv) and (d)</t>
  </si>
  <si>
    <t>25% additional</t>
  </si>
  <si>
    <t>Product of UK + 95% UK production test</t>
  </si>
  <si>
    <t>UK origin and production records</t>
  </si>
  <si>
    <t>UK branch</t>
  </si>
  <si>
    <t>9903.82.05</t>
  </si>
  <si>
    <t>UK derivative aluminum or steel articles in U.S. Note 16(c)(vi)–(vii) and (d)</t>
  </si>
  <si>
    <t>15% additional</t>
  </si>
  <si>
    <t>9903.82.06</t>
  </si>
  <si>
    <t>Certain copper articles and derivative aluminum / steel articles under U.S.-metal pathway in U.S. Note 16(c)(ii), (iv), (vi)–(viii), and (e)</t>
  </si>
  <si>
    <t>10% additional</t>
  </si>
  <si>
    <t>At least 95% of relevant covered metal produced in U.S.</t>
  </si>
  <si>
    <t>U.S.-metal support</t>
  </si>
  <si>
    <t>U.S.-metal branch</t>
  </si>
  <si>
    <t>9903.82.07</t>
  </si>
  <si>
    <t>Certain derivative aluminum / steel articles in U.S. Note 16(c)(ix)–(x) and (e)</t>
  </si>
  <si>
    <t>Top-up to total 10%</t>
  </si>
  <si>
    <t>Apr. 6, 2026 to Dec. 31, 2027</t>
  </si>
  <si>
    <t>Column 1 duty rate below 10%</t>
  </si>
  <si>
    <t>Column 1 rate + U.S.-metal proof</t>
  </si>
  <si>
    <t>Date-sensitive</t>
  </si>
  <si>
    <t>9903.82.08</t>
  </si>
  <si>
    <t>No additional duty</t>
  </si>
  <si>
    <t>Column 1 duty rate 10% or higher</t>
  </si>
  <si>
    <t>9903.82.09</t>
  </si>
  <si>
    <t>Certain copper articles and derivative aluminum / steel articles in U.S. Note 16(c)(vi)–(viii)</t>
  </si>
  <si>
    <t>Default derivative heading where special branches do not apply</t>
  </si>
  <si>
    <t>HTS mapping</t>
  </si>
  <si>
    <t>9903.82.10</t>
  </si>
  <si>
    <t>Annex III derivative aluminum / steel articles in U.S. Note 16(c)(ix)–(x) and (f)</t>
  </si>
  <si>
    <t>Top-up to total 15%</t>
  </si>
  <si>
    <t>Not U.S.-metal; Column 1 duty below 15%</t>
  </si>
  <si>
    <t>Column 1 rate + date</t>
  </si>
  <si>
    <t>9903.82.11</t>
  </si>
  <si>
    <t>Not U.S.-metal; Column 1 duty 15% or higher</t>
  </si>
  <si>
    <t>9903.82.12</t>
  </si>
  <si>
    <t>Annex III derivative aluminum / steel articles that are products of GN 3(b) / Column 2 countries</t>
  </si>
  <si>
    <t>Column 2 country status</t>
  </si>
  <si>
    <t>Country status + date</t>
  </si>
  <si>
    <t>Overrides Annex III top-up logic</t>
  </si>
  <si>
    <t>9903.82.13</t>
  </si>
  <si>
    <t>Motorcycle parts in chapter 84, 85, or 87 used in U.S. motorcycle manufacturing</t>
  </si>
  <si>
    <t>Very narrow carve-out</t>
  </si>
  <si>
    <t>Use statement + manufacturing support</t>
  </si>
  <si>
    <t>Always manual review</t>
  </si>
  <si>
    <t>9903.82.14</t>
  </si>
  <si>
    <t>Russian steel or copper articles and derivative steel in U.S. Note 16(c)(iii)–(v)</t>
  </si>
  <si>
    <t>Russian Federation product</t>
  </si>
  <si>
    <t>Origin + mapping</t>
  </si>
  <si>
    <t>Russia override</t>
  </si>
  <si>
    <t>9903.82.15</t>
  </si>
  <si>
    <t>Russian copper articles and derivative steel in U.S. Note 16(c)(iv), (vii), (viii), and (e)</t>
  </si>
  <si>
    <t>Russian Federation product in listed bucket</t>
  </si>
  <si>
    <t>Origin + mapping + U.S.-metal support if relevant</t>
  </si>
  <si>
    <t>9903.82.16</t>
  </si>
  <si>
    <t>Russian copper articles and derivative steel in U.S. Note 16(c)(vii)–(viii)</t>
  </si>
  <si>
    <t>9903.82.17</t>
  </si>
  <si>
    <t>Russian derivative steel articles in U.S. Note 16(c)(x)</t>
  </si>
  <si>
    <t>9903.85.67 / 9903.85.68</t>
  </si>
  <si>
    <t>Russian aluminum articles / derivatives or goods with Russian primary smelt or Russian cast</t>
  </si>
  <si>
    <t>200% additional</t>
  </si>
  <si>
    <t>Continues in effect</t>
  </si>
  <si>
    <t>Cannot use 9903.82.03</t>
  </si>
  <si>
    <t>Primary smelt + cast data</t>
  </si>
  <si>
    <t>SECTION 232 METALS – DECISION TREE</t>
  </si>
  <si>
    <t>Step</t>
  </si>
  <si>
    <t>Question / Decision Point</t>
  </si>
  <si>
    <t>If YES</t>
  </si>
  <si>
    <t>If NO</t>
  </si>
  <si>
    <t>Primary Output</t>
  </si>
  <si>
    <t>Rate / Effect</t>
  </si>
  <si>
    <t>Supporting Data Needed</t>
  </si>
  <si>
    <t>Broker Note / Manual Review Flag</t>
  </si>
  <si>
    <t>Is the HTSUS in scope under Annex I-A, I-B, III, later additions, or another mapped U.S. Note 16 bucket?</t>
  </si>
  <si>
    <t>Go to Step 2</t>
  </si>
  <si>
    <t>Stop – no Section 232 Chapter 99 heading under this proclamation</t>
  </si>
  <si>
    <t>Mapping table required</t>
  </si>
  <si>
    <t>10-digit HTSUS; annex mapping</t>
  </si>
  <si>
    <t>Automation should not rely on product description alone.</t>
  </si>
  <si>
    <t>Is the product listed in Annex II or otherwise removed from scope?</t>
  </si>
  <si>
    <t>No Section 232 heading under this framework</t>
  </si>
  <si>
    <t>Go to Step 3</t>
  </si>
  <si>
    <t>Out of scope / no 232</t>
  </si>
  <si>
    <t>0%</t>
  </si>
  <si>
    <t>Mapped HTSUS vs Annex II</t>
  </si>
  <si>
    <t>Keep note explaining why no 232 heading was used.</t>
  </si>
  <si>
    <t>Does the product contain any applicable aluminum, steel, or copper content for its mapped bucket?</t>
  </si>
  <si>
    <t>Go to Step 4</t>
  </si>
  <si>
    <t>No Section 232 duty</t>
  </si>
  <si>
    <t>BOM or engineering support showing no applicable covered metal</t>
  </si>
  <si>
    <t>Manual review if HTS is listed but metal content is zero.</t>
  </si>
  <si>
    <t>Is the product classifiable outside Chapters 72, 73, 74, and 76 AND under 15% aggregate weight of the applicable covered metal(s)?</t>
  </si>
  <si>
    <t>Use 9903.82.03</t>
  </si>
  <si>
    <t>Go to Step 5</t>
  </si>
  <si>
    <t>Aggregate covered-metal kg; total article kg; Annex IV metal mapping</t>
  </si>
  <si>
    <t>Second quantity in kg required on the entry summary line.</t>
  </si>
  <si>
    <t>Is there a Russia override?</t>
  </si>
  <si>
    <t>Route to Steps 5A–5D</t>
  </si>
  <si>
    <t>Go to Step 6</t>
  </si>
  <si>
    <t>Russia override check</t>
  </si>
  <si>
    <t>Varies</t>
  </si>
  <si>
    <t>Origin and metal production history</t>
  </si>
  <si>
    <t>Russia check should fire before standard reduced-rate logic.</t>
  </si>
  <si>
    <t>5A</t>
  </si>
  <si>
    <t>Russian aluminum article or derivative, or any primary aluminum smelted in Russia, or cast in Russia?</t>
  </si>
  <si>
    <t>Use 9903.85.67 or 9903.85.68</t>
  </si>
  <si>
    <t>Go to Step 5B</t>
  </si>
  <si>
    <t>200%</t>
  </si>
  <si>
    <t>Primary smelt country; cast country</t>
  </si>
  <si>
    <t>Cannot be reported under 9903.82.03.</t>
  </si>
  <si>
    <t>5B</t>
  </si>
  <si>
    <t>Russian steel/copper article or derivative falling in subdivisions (c)(iii)–(v)?</t>
  </si>
  <si>
    <t>Use 9903.82.14</t>
  </si>
  <si>
    <t>Go to Step 5C</t>
  </si>
  <si>
    <t>Country of origin; HTS mapping</t>
  </si>
  <si>
    <t>Applies to certain steel or copper articles and derivative steel.</t>
  </si>
  <si>
    <t>5C</t>
  </si>
  <si>
    <t>Russian copper / derivative steel item eligible for U.S.-metal pathway under subdivisions (c)(iv), (vii), (viii), and (e)?</t>
  </si>
  <si>
    <t>Use 9903.82.15</t>
  </si>
  <si>
    <t>Go to Step 5D</t>
  </si>
  <si>
    <t>Origin plus U.S.-metal support where relevant</t>
  </si>
  <si>
    <t>Rare case – keep manual review flag on.</t>
  </si>
  <si>
    <t>5D</t>
  </si>
  <si>
    <t>Russian copper / derivative steel item in subdivisions (c)(vii)–(viii), or derivative steel in subdivision (c)(x)?</t>
  </si>
  <si>
    <t>Use 9903.82.16 or 9903.82.17, based on mapped bucket</t>
  </si>
  <si>
    <t>9903.82.16 / 9903.82.17</t>
  </si>
  <si>
    <t>Origin and mapped subdivision</t>
  </si>
  <si>
    <t>Map by exact U.S. Note 16 subdivision.</t>
  </si>
  <si>
    <t>Is the product of the United Kingdom and does at least 95% of the relevant aluminum or steel meet the UK production test?</t>
  </si>
  <si>
    <t>Route to Step 6A</t>
  </si>
  <si>
    <t>Go to Step 7</t>
  </si>
  <si>
    <t>UK reduced-rate check</t>
  </si>
  <si>
    <t>UK origin + 95% melt/pour or smelt/cast proof</t>
  </si>
  <si>
    <t>Civil aircraft carve-outs remain separate.</t>
  </si>
  <si>
    <t>6A</t>
  </si>
  <si>
    <t>Is the mapped bucket Annex I-A / core article bucket under subdivisions (c)(i)–(iv)?</t>
  </si>
  <si>
    <t>Use 9903.82.04</t>
  </si>
  <si>
    <t>Use 9903.82.05</t>
  </si>
  <si>
    <t>9903.82.04 / 9903.82.05</t>
  </si>
  <si>
    <t>25% or 15% additional</t>
  </si>
  <si>
    <t>UK origin proof and production records</t>
  </si>
  <si>
    <t>Do not use for copper.</t>
  </si>
  <si>
    <t>Does the product qualify for the U.S.-metal pathway (at least 95% of the relevant covered metal produced in the U.S.)?</t>
  </si>
  <si>
    <t>Route to Step 7A</t>
  </si>
  <si>
    <t>Go to Step 8</t>
  </si>
  <si>
    <t>U.S.-metal reduced-rate check</t>
  </si>
  <si>
    <t>95% U.S. metal support; steel melt/pour or aluminum/copper smelt/cast</t>
  </si>
  <si>
    <t>Mixed-origin metal should trigger manual review.</t>
  </si>
  <si>
    <t>7A</t>
  </si>
  <si>
    <t>Is the mapped bucket an article of copper or derivative aluminum/steel in subdivisions (c)(ii), (iv), (vi)–(viii), and (e)?</t>
  </si>
  <si>
    <t>Use 9903.82.06</t>
  </si>
  <si>
    <t>Go to Step 7B</t>
  </si>
  <si>
    <t>U.S.-metal proof</t>
  </si>
  <si>
    <t>This is not the same as a flat 10% for all U.S.-metal cases.</t>
  </si>
  <si>
    <t>7B</t>
  </si>
  <si>
    <t>Is the mapped bucket a derivative aluminum/steel article in subdivisions (c)(ix)–(x) and (e), with Column 1 duty under 10%?</t>
  </si>
  <si>
    <t>Use 9903.82.07</t>
  </si>
  <si>
    <t>Use 9903.82.08</t>
  </si>
  <si>
    <t>9903.82.07 / 9903.82.08</t>
  </si>
  <si>
    <t>Top-up to total 10% / no additional duty</t>
  </si>
  <si>
    <t>Column 1 rate test</t>
  </si>
  <si>
    <t>Needed only before January 1, 2028.</t>
  </si>
  <si>
    <t>Is the product in the temporary Annex III / subdivision (f) pathway before January 1, 2028?</t>
  </si>
  <si>
    <t>Route to Step 8A</t>
  </si>
  <si>
    <t>Go to Step 9</t>
  </si>
  <si>
    <t>Annex III temporary logic</t>
  </si>
  <si>
    <t>Annex III mapping and entry date</t>
  </si>
  <si>
    <t>Date-sensitive branch.</t>
  </si>
  <si>
    <t>8A</t>
  </si>
  <si>
    <t>Is the item subject to Column 2 duty rates (GN 3(b) country)?</t>
  </si>
  <si>
    <t>Use 9903.82.12</t>
  </si>
  <si>
    <t>Go to Step 8B</t>
  </si>
  <si>
    <t>Country status under Column 2 / GN 3(b)</t>
  </si>
  <si>
    <t>This overrides the 15% top-up logic.</t>
  </si>
  <si>
    <t>8B</t>
  </si>
  <si>
    <t>If not U.S.-metal, is the Column 1 duty rate under 15%?</t>
  </si>
  <si>
    <t>Use 9903.82.10</t>
  </si>
  <si>
    <t>Use 9903.82.11</t>
  </si>
  <si>
    <t>9903.82.10 / 9903.82.11</t>
  </si>
  <si>
    <t>Top-up to total 15% / no additional duty</t>
  </si>
  <si>
    <t>Column 1 duty test</t>
  </si>
  <si>
    <t>Applies only through Dec. 31, 2027.</t>
  </si>
  <si>
    <t>Is the item a qualifying motorcycle part in chapter 84, 85, or 87 for use in U.S. motorcycle manufacturing?</t>
  </si>
  <si>
    <t>Use 9903.82.13</t>
  </si>
  <si>
    <t>Go to Step 10</t>
  </si>
  <si>
    <t>Narrow carve-out; keep separate from 15% de minimis logic.</t>
  </si>
  <si>
    <t>If none of the special branches apply, which default mapped bucket applies?</t>
  </si>
  <si>
    <t>Use mapped default heading</t>
  </si>
  <si>
    <t>Manual review if mapping unclear</t>
  </si>
  <si>
    <t>9903.82.02 or 9903.82.09</t>
  </si>
  <si>
    <t>50% or 25% additional</t>
  </si>
  <si>
    <t>Mapped HTSUS/U.S. Note 16 subdivision</t>
  </si>
  <si>
    <t>Default should be driven by the mapping table, not by free-text answers.</t>
  </si>
  <si>
    <t>Control notes</t>
  </si>
  <si>
    <t>1. Goods listed in Annex I-B or Annex III that contain no aluminum, steel, or copper content are not subject to the proclamation duties.</t>
  </si>
  <si>
    <t>2. For 9903.82.03, only metals specified for that HTSUS in Annex IV count toward the 15% test. If the HTSUS is linked to more than one covered metal, use the aggregate weight of those specified metals only.</t>
  </si>
  <si>
    <t>3. Goods listed under more than one metal are subject only once; the logic engine must avoid stacking steel + aluminum + copper duties.</t>
  </si>
  <si>
    <t>4. Steel and aluminum country-reporting remains required. CBP has stated that copper smelt/cast reporting will be added later for certain copper classifications.</t>
  </si>
  <si>
    <t>5. Mixed-origin metal scenarios should be flagged for broker review rather than auto-resolved in the workbook.</t>
  </si>
  <si>
    <t>HTSUS10</t>
  </si>
  <si>
    <t>RemovedFromScope</t>
  </si>
  <si>
    <t>Notes</t>
  </si>
  <si>
    <t>Populate 10-digit HTSUS without periods.</t>
  </si>
  <si>
    <t>I-A / I-B / II / III / Other</t>
  </si>
  <si>
    <t>Use U.S. Note 16 group or subdivision band.</t>
  </si>
  <si>
    <t>TRUE/FALSE</t>
  </si>
  <si>
    <t>TRUE if Annex II or otherwise removed.</t>
  </si>
  <si>
    <t>TRUE only if 9903.82.03 can legally apply.</t>
  </si>
  <si>
    <t>Base heading when no special branch overrides.</t>
  </si>
  <si>
    <t>9903.82.04 or 9903.82.05 where applicable; blank otherwise.</t>
  </si>
  <si>
    <t>Use 06, 07_08, ANNEXIII, or blank.</t>
  </si>
  <si>
    <t>Russia branch heading if determinable from product-of-Russia status; blank if manual review.</t>
  </si>
  <si>
    <t>TRUE only for Annex III / temporary 15% logic.</t>
  </si>
  <si>
    <t>TRUE only for 9903.82.13 candidates.</t>
  </si>
  <si>
    <t>Map notes / source URL</t>
  </si>
  <si>
    <t>I-A</t>
  </si>
  <si>
    <t>c(iii)</t>
  </si>
  <si>
    <t>TRUE</t>
  </si>
  <si>
    <t>FALSE</t>
  </si>
  <si>
    <t>Source: White House Annex IV / U.S. Note 16 lists in Metals ANNEXES I-A, I-B, II, III &amp; IV PDF and CBP CSMS #68253075. Built from the active HTS-to-Chapter-99 mapping lists for c(i)-c(x). Variable-length HTS prefixes require longest-prefix matching.</t>
  </si>
  <si>
    <t>7207</t>
  </si>
  <si>
    <t>7208</t>
  </si>
  <si>
    <t>7209</t>
  </si>
  <si>
    <t>7210</t>
  </si>
  <si>
    <t>7211</t>
  </si>
  <si>
    <t>7212</t>
  </si>
  <si>
    <t>7213</t>
  </si>
  <si>
    <t>7214</t>
  </si>
  <si>
    <t>7215</t>
  </si>
  <si>
    <t>7217</t>
  </si>
  <si>
    <t>7218</t>
  </si>
  <si>
    <t>7219</t>
  </si>
  <si>
    <t>7220</t>
  </si>
  <si>
    <t>7221</t>
  </si>
  <si>
    <t>7222</t>
  </si>
  <si>
    <t>7223</t>
  </si>
  <si>
    <t>7224</t>
  </si>
  <si>
    <t>7225</t>
  </si>
  <si>
    <t>7226</t>
  </si>
  <si>
    <t>7227</t>
  </si>
  <si>
    <t>7228</t>
  </si>
  <si>
    <t>7229</t>
  </si>
  <si>
    <t>7304</t>
  </si>
  <si>
    <t>7305</t>
  </si>
  <si>
    <t>7306</t>
  </si>
  <si>
    <t>7601</t>
  </si>
  <si>
    <t>c(i)</t>
  </si>
  <si>
    <t>7604</t>
  </si>
  <si>
    <t>7605</t>
  </si>
  <si>
    <t>7606</t>
  </si>
  <si>
    <t>7607</t>
  </si>
  <si>
    <t>7608</t>
  </si>
  <si>
    <t>7609</t>
  </si>
  <si>
    <t>730210</t>
  </si>
  <si>
    <t>730290</t>
  </si>
  <si>
    <t>72161000</t>
  </si>
  <si>
    <t>72162100</t>
  </si>
  <si>
    <t>72162200</t>
  </si>
  <si>
    <t>72163100</t>
  </si>
  <si>
    <t>72163200</t>
  </si>
  <si>
    <t>72163300</t>
  </si>
  <si>
    <t>72164000</t>
  </si>
  <si>
    <t>72165000</t>
  </si>
  <si>
    <t>72169900</t>
  </si>
  <si>
    <t>73011000</t>
  </si>
  <si>
    <t>73012010</t>
  </si>
  <si>
    <t>c(iv)</t>
  </si>
  <si>
    <t>06</t>
  </si>
  <si>
    <t>73012050</t>
  </si>
  <si>
    <t>73023000</t>
  </si>
  <si>
    <t>73024000</t>
  </si>
  <si>
    <t>73071930</t>
  </si>
  <si>
    <t>73071990</t>
  </si>
  <si>
    <t>73072110</t>
  </si>
  <si>
    <t>73072150</t>
  </si>
  <si>
    <t>73072210</t>
  </si>
  <si>
    <t>73072250</t>
  </si>
  <si>
    <t>73072300</t>
  </si>
  <si>
    <t>73072900</t>
  </si>
  <si>
    <t>73079110</t>
  </si>
  <si>
    <t>73079130</t>
  </si>
  <si>
    <t>73079150</t>
  </si>
  <si>
    <t>73079230</t>
  </si>
  <si>
    <t>73079290</t>
  </si>
  <si>
    <t>73079330</t>
  </si>
  <si>
    <t>73079360</t>
  </si>
  <si>
    <t>73079390</t>
  </si>
  <si>
    <t>73079910</t>
  </si>
  <si>
    <t>73079930</t>
  </si>
  <si>
    <t>73079950</t>
  </si>
  <si>
    <t>73081000</t>
  </si>
  <si>
    <t>73082000</t>
  </si>
  <si>
    <t>73083010</t>
  </si>
  <si>
    <t>73083050</t>
  </si>
  <si>
    <t>73084000</t>
  </si>
  <si>
    <t>73089030</t>
  </si>
  <si>
    <t>73089060</t>
  </si>
  <si>
    <t>73089070</t>
  </si>
  <si>
    <t>73089095</t>
  </si>
  <si>
    <t>73090000</t>
  </si>
  <si>
    <t>73101000</t>
  </si>
  <si>
    <t>73102100</t>
  </si>
  <si>
    <t>73102900</t>
  </si>
  <si>
    <t>73110000</t>
  </si>
  <si>
    <t>73121005</t>
  </si>
  <si>
    <t>73121010</t>
  </si>
  <si>
    <t>73121020</t>
  </si>
  <si>
    <t>73121030</t>
  </si>
  <si>
    <t>73121050</t>
  </si>
  <si>
    <t>73121060</t>
  </si>
  <si>
    <t>73121070</t>
  </si>
  <si>
    <t>73121080</t>
  </si>
  <si>
    <t>73121090</t>
  </si>
  <si>
    <t>73129000</t>
  </si>
  <si>
    <t>73130000</t>
  </si>
  <si>
    <t>73141210</t>
  </si>
  <si>
    <t>73141220</t>
  </si>
  <si>
    <t>73141230</t>
  </si>
  <si>
    <t>73141260</t>
  </si>
  <si>
    <t>73141290</t>
  </si>
  <si>
    <t>73141410</t>
  </si>
  <si>
    <t>73141420</t>
  </si>
  <si>
    <t>73141430</t>
  </si>
  <si>
    <t>73141460</t>
  </si>
  <si>
    <t>73141490</t>
  </si>
  <si>
    <t>73141901</t>
  </si>
  <si>
    <t>73142000</t>
  </si>
  <si>
    <t>73143110</t>
  </si>
  <si>
    <t>73143150</t>
  </si>
  <si>
    <t>73143900</t>
  </si>
  <si>
    <t>73144100</t>
  </si>
  <si>
    <t>73144200</t>
  </si>
  <si>
    <t>73144930</t>
  </si>
  <si>
    <t>73144960</t>
  </si>
  <si>
    <t>73145000</t>
  </si>
  <si>
    <t>73151100</t>
  </si>
  <si>
    <t>73151200</t>
  </si>
  <si>
    <t>73151900</t>
  </si>
  <si>
    <t>73152010</t>
  </si>
  <si>
    <t>73152050</t>
  </si>
  <si>
    <t>73158100</t>
  </si>
  <si>
    <t>73158210</t>
  </si>
  <si>
    <t>73158230</t>
  </si>
  <si>
    <t>73158250</t>
  </si>
  <si>
    <t>73158270</t>
  </si>
  <si>
    <t>73158910</t>
  </si>
  <si>
    <t>73158930</t>
  </si>
  <si>
    <t>73158950</t>
  </si>
  <si>
    <t>73159000</t>
  </si>
  <si>
    <t>73160000</t>
  </si>
  <si>
    <t>73170010</t>
  </si>
  <si>
    <t>73170020</t>
  </si>
  <si>
    <t>73170030</t>
  </si>
  <si>
    <t>73170055</t>
  </si>
  <si>
    <t>73170065</t>
  </si>
  <si>
    <t>73170075</t>
  </si>
  <si>
    <t>73181100</t>
  </si>
  <si>
    <t>73181200</t>
  </si>
  <si>
    <t>73181300</t>
  </si>
  <si>
    <t>73181410</t>
  </si>
  <si>
    <t>73181450</t>
  </si>
  <si>
    <t>73181520</t>
  </si>
  <si>
    <t>73181540</t>
  </si>
  <si>
    <t>73181550</t>
  </si>
  <si>
    <t>73181560</t>
  </si>
  <si>
    <t>73181580</t>
  </si>
  <si>
    <t>73181600</t>
  </si>
  <si>
    <t>73181900</t>
  </si>
  <si>
    <t>73182100</t>
  </si>
  <si>
    <t>73182200</t>
  </si>
  <si>
    <t>73182300</t>
  </si>
  <si>
    <t>73182400</t>
  </si>
  <si>
    <t>73182900</t>
  </si>
  <si>
    <t>73194020</t>
  </si>
  <si>
    <t>73194030</t>
  </si>
  <si>
    <t>73194050</t>
  </si>
  <si>
    <t>73199010</t>
  </si>
  <si>
    <t>73199090</t>
  </si>
  <si>
    <t>73201030</t>
  </si>
  <si>
    <t>73201060</t>
  </si>
  <si>
    <t>73201090</t>
  </si>
  <si>
    <t>73202010</t>
  </si>
  <si>
    <t>73202050</t>
  </si>
  <si>
    <t>73209010</t>
  </si>
  <si>
    <t>73209050</t>
  </si>
  <si>
    <t>73211110</t>
  </si>
  <si>
    <t>I-B</t>
  </si>
  <si>
    <t>c(vii)</t>
  </si>
  <si>
    <t>73211130</t>
  </si>
  <si>
    <t>73211160</t>
  </si>
  <si>
    <t>73211200</t>
  </si>
  <si>
    <t>73211900</t>
  </si>
  <si>
    <t>73218110</t>
  </si>
  <si>
    <t>73218150</t>
  </si>
  <si>
    <t>73218210</t>
  </si>
  <si>
    <t>73218250</t>
  </si>
  <si>
    <t>73218900</t>
  </si>
  <si>
    <t>73219010</t>
  </si>
  <si>
    <t>73219020</t>
  </si>
  <si>
    <t>73219040</t>
  </si>
  <si>
    <t>73219050</t>
  </si>
  <si>
    <t>73219060</t>
  </si>
  <si>
    <t>73221900</t>
  </si>
  <si>
    <t>73229000</t>
  </si>
  <si>
    <t>73231000</t>
  </si>
  <si>
    <t>73239300</t>
  </si>
  <si>
    <t>73239400</t>
  </si>
  <si>
    <t>73239910</t>
  </si>
  <si>
    <t>73239930</t>
  </si>
  <si>
    <t>73239950</t>
  </si>
  <si>
    <t>73239970</t>
  </si>
  <si>
    <t>73239990</t>
  </si>
  <si>
    <t>73241000</t>
  </si>
  <si>
    <t>73242900</t>
  </si>
  <si>
    <t>73249000</t>
  </si>
  <si>
    <t>73259100</t>
  </si>
  <si>
    <t>73259910</t>
  </si>
  <si>
    <t>73259950</t>
  </si>
  <si>
    <t>73261100</t>
  </si>
  <si>
    <t>73261900</t>
  </si>
  <si>
    <t>73269010</t>
  </si>
  <si>
    <t>73269025</t>
  </si>
  <si>
    <t>73269035</t>
  </si>
  <si>
    <t>73269045</t>
  </si>
  <si>
    <t>73269060</t>
  </si>
  <si>
    <t>74061000</t>
  </si>
  <si>
    <t>c(v)</t>
  </si>
  <si>
    <t>74062000</t>
  </si>
  <si>
    <t>74071015</t>
  </si>
  <si>
    <t>74071030</t>
  </si>
  <si>
    <t>74071050</t>
  </si>
  <si>
    <t>74072115</t>
  </si>
  <si>
    <t>74072130</t>
  </si>
  <si>
    <t>74072150</t>
  </si>
  <si>
    <t>74072170</t>
  </si>
  <si>
    <t>74072190</t>
  </si>
  <si>
    <t>74072916</t>
  </si>
  <si>
    <t>74072934</t>
  </si>
  <si>
    <t>74072938</t>
  </si>
  <si>
    <t>74072940</t>
  </si>
  <si>
    <t>74072950</t>
  </si>
  <si>
    <t>74081130</t>
  </si>
  <si>
    <t>74081160</t>
  </si>
  <si>
    <t>74081900</t>
  </si>
  <si>
    <t>74082100</t>
  </si>
  <si>
    <t>74082210</t>
  </si>
  <si>
    <t>74082250</t>
  </si>
  <si>
    <t>74082910</t>
  </si>
  <si>
    <t>74082950</t>
  </si>
  <si>
    <t>74091110</t>
  </si>
  <si>
    <t>74091150</t>
  </si>
  <si>
    <t>74091910</t>
  </si>
  <si>
    <t>74091950</t>
  </si>
  <si>
    <t>74091990</t>
  </si>
  <si>
    <t>74092100</t>
  </si>
  <si>
    <t>74092900</t>
  </si>
  <si>
    <t>74093110</t>
  </si>
  <si>
    <t>74093150</t>
  </si>
  <si>
    <t>74093190</t>
  </si>
  <si>
    <t>74093910</t>
  </si>
  <si>
    <t>74093950</t>
  </si>
  <si>
    <t>74093990</t>
  </si>
  <si>
    <t>74094000</t>
  </si>
  <si>
    <t>74099010</t>
  </si>
  <si>
    <t>74099050</t>
  </si>
  <si>
    <t>74099090</t>
  </si>
  <si>
    <t>74101100</t>
  </si>
  <si>
    <t>74101200</t>
  </si>
  <si>
    <t>74102130</t>
  </si>
  <si>
    <t>74102160</t>
  </si>
  <si>
    <t>74102200</t>
  </si>
  <si>
    <t>74111010</t>
  </si>
  <si>
    <t>74111050</t>
  </si>
  <si>
    <t>74112110</t>
  </si>
  <si>
    <t>74112150</t>
  </si>
  <si>
    <t>74112200</t>
  </si>
  <si>
    <t>74112910</t>
  </si>
  <si>
    <t>74112950</t>
  </si>
  <si>
    <t>74121000</t>
  </si>
  <si>
    <t>74122000</t>
  </si>
  <si>
    <t>74130010</t>
  </si>
  <si>
    <t>74130050</t>
  </si>
  <si>
    <t>74130090</t>
  </si>
  <si>
    <t>74151000</t>
  </si>
  <si>
    <t>74152100</t>
  </si>
  <si>
    <t>74152900</t>
  </si>
  <si>
    <t>74153305</t>
  </si>
  <si>
    <t>74153310</t>
  </si>
  <si>
    <t>74153380</t>
  </si>
  <si>
    <t>74153900</t>
  </si>
  <si>
    <t>74181000</t>
  </si>
  <si>
    <t>74182010</t>
  </si>
  <si>
    <t>74182050</t>
  </si>
  <si>
    <t>74192000</t>
  </si>
  <si>
    <t>74198003</t>
  </si>
  <si>
    <t>74198006</t>
  </si>
  <si>
    <t>74198009</t>
  </si>
  <si>
    <t>74198015</t>
  </si>
  <si>
    <t>74198016</t>
  </si>
  <si>
    <t>74198017</t>
  </si>
  <si>
    <t>74198030</t>
  </si>
  <si>
    <t>74198050</t>
  </si>
  <si>
    <t>76101000</t>
  </si>
  <si>
    <t>c(ii)</t>
  </si>
  <si>
    <t>76109000</t>
  </si>
  <si>
    <t>76121000</t>
  </si>
  <si>
    <t>76129010</t>
  </si>
  <si>
    <t>76129050</t>
  </si>
  <si>
    <t>76130000</t>
  </si>
  <si>
    <t>76141010</t>
  </si>
  <si>
    <t>c(ii)+c(iv)</t>
  </si>
  <si>
    <t>76141050</t>
  </si>
  <si>
    <t>76149020</t>
  </si>
  <si>
    <t>76149040</t>
  </si>
  <si>
    <t>76149050</t>
  </si>
  <si>
    <t>76151091</t>
  </si>
  <si>
    <t>c(vi)</t>
  </si>
  <si>
    <t>76152000</t>
  </si>
  <si>
    <t>76169910</t>
  </si>
  <si>
    <t>82034060</t>
  </si>
  <si>
    <t>82055955</t>
  </si>
  <si>
    <t>82057000</t>
  </si>
  <si>
    <t>82111000</t>
  </si>
  <si>
    <t>82119110</t>
  </si>
  <si>
    <t>82119120</t>
  </si>
  <si>
    <t>82119125</t>
  </si>
  <si>
    <t>82119130</t>
  </si>
  <si>
    <t>82119140</t>
  </si>
  <si>
    <t>82119150</t>
  </si>
  <si>
    <t>82119180</t>
  </si>
  <si>
    <t>82119220</t>
  </si>
  <si>
    <t>82119240</t>
  </si>
  <si>
    <t>82119260</t>
  </si>
  <si>
    <t>82119290</t>
  </si>
  <si>
    <t>82119300</t>
  </si>
  <si>
    <t>82119410</t>
  </si>
  <si>
    <t>82119450</t>
  </si>
  <si>
    <t>82119510</t>
  </si>
  <si>
    <t>82119550</t>
  </si>
  <si>
    <t>82119590</t>
  </si>
  <si>
    <t>82151000</t>
  </si>
  <si>
    <t>82152000</t>
  </si>
  <si>
    <t>82159130</t>
  </si>
  <si>
    <t>82159160</t>
  </si>
  <si>
    <t>82159190</t>
  </si>
  <si>
    <t>82159901</t>
  </si>
  <si>
    <t>82159905</t>
  </si>
  <si>
    <t>82159910</t>
  </si>
  <si>
    <t>82159915</t>
  </si>
  <si>
    <t>82159920</t>
  </si>
  <si>
    <t>82159922</t>
  </si>
  <si>
    <t>82159924</t>
  </si>
  <si>
    <t>82159926</t>
  </si>
  <si>
    <t>82159930</t>
  </si>
  <si>
    <t>82159935</t>
  </si>
  <si>
    <t>82159940</t>
  </si>
  <si>
    <t>82159945</t>
  </si>
  <si>
    <t>82159950</t>
  </si>
  <si>
    <t>83021030</t>
  </si>
  <si>
    <t>83021060</t>
  </si>
  <si>
    <t>c(vi)+c(vii)</t>
  </si>
  <si>
    <t>83022000</t>
  </si>
  <si>
    <t>83024130</t>
  </si>
  <si>
    <t>83024160</t>
  </si>
  <si>
    <t>83024230</t>
  </si>
  <si>
    <t>83024960</t>
  </si>
  <si>
    <t>83025000</t>
  </si>
  <si>
    <t>83026030</t>
  </si>
  <si>
    <t>83026090</t>
  </si>
  <si>
    <t>83052000</t>
  </si>
  <si>
    <t>83063000</t>
  </si>
  <si>
    <t>83071060</t>
  </si>
  <si>
    <t>83079060</t>
  </si>
  <si>
    <t>84014000</t>
  </si>
  <si>
    <t>III</t>
  </si>
  <si>
    <t>c(x)</t>
  </si>
  <si>
    <t>07_08</t>
  </si>
  <si>
    <t>84031000</t>
  </si>
  <si>
    <t>84069040</t>
  </si>
  <si>
    <t>84079010</t>
  </si>
  <si>
    <t>84079090</t>
  </si>
  <si>
    <t>84109000</t>
  </si>
  <si>
    <t>84118180</t>
  </si>
  <si>
    <t>84122100</t>
  </si>
  <si>
    <t>84122980</t>
  </si>
  <si>
    <t>84138100</t>
  </si>
  <si>
    <t>84143040</t>
  </si>
  <si>
    <t>84148016</t>
  </si>
  <si>
    <t>84149030</t>
  </si>
  <si>
    <t>84149041</t>
  </si>
  <si>
    <t>84151030</t>
  </si>
  <si>
    <t>84151060</t>
  </si>
  <si>
    <t>84151090</t>
  </si>
  <si>
    <t>84158101</t>
  </si>
  <si>
    <t>84158201</t>
  </si>
  <si>
    <t>84158300</t>
  </si>
  <si>
    <t>84159040</t>
  </si>
  <si>
    <t>84159080</t>
  </si>
  <si>
    <t>84179000</t>
  </si>
  <si>
    <t>84181000</t>
  </si>
  <si>
    <t>84182100</t>
  </si>
  <si>
    <t>84182920</t>
  </si>
  <si>
    <t>84183000</t>
  </si>
  <si>
    <t>84184000</t>
  </si>
  <si>
    <t>84189940</t>
  </si>
  <si>
    <t>84195010</t>
  </si>
  <si>
    <t>84195050</t>
  </si>
  <si>
    <t>84198150</t>
  </si>
  <si>
    <t>84199010</t>
  </si>
  <si>
    <t>84212900</t>
  </si>
  <si>
    <t>84221100</t>
  </si>
  <si>
    <t>84248990</t>
  </si>
  <si>
    <t>c(ix)+c(x)</t>
  </si>
  <si>
    <t>84254200</t>
  </si>
  <si>
    <t>84262000</t>
  </si>
  <si>
    <t>84264900</t>
  </si>
  <si>
    <t>84269900</t>
  </si>
  <si>
    <t>84271040</t>
  </si>
  <si>
    <t>84271080</t>
  </si>
  <si>
    <t>84272040</t>
  </si>
  <si>
    <t>84272080</t>
  </si>
  <si>
    <t>84279000</t>
  </si>
  <si>
    <t>84283200</t>
  </si>
  <si>
    <t>84283300</t>
  </si>
  <si>
    <t>84283900</t>
  </si>
  <si>
    <t>84286000</t>
  </si>
  <si>
    <t>84287000</t>
  </si>
  <si>
    <t>84289003</t>
  </si>
  <si>
    <t>84291100</t>
  </si>
  <si>
    <t>84291900</t>
  </si>
  <si>
    <t>84292000</t>
  </si>
  <si>
    <t>84293000</t>
  </si>
  <si>
    <t>84294000</t>
  </si>
  <si>
    <t>84295110</t>
  </si>
  <si>
    <t>84295150</t>
  </si>
  <si>
    <t>84295210</t>
  </si>
  <si>
    <t>84295250</t>
  </si>
  <si>
    <t>84295910</t>
  </si>
  <si>
    <t>84295950</t>
  </si>
  <si>
    <t>84312000</t>
  </si>
  <si>
    <t>84313100</t>
  </si>
  <si>
    <t>84313900</t>
  </si>
  <si>
    <t>84314100</t>
  </si>
  <si>
    <t>84314200</t>
  </si>
  <si>
    <t>84314340</t>
  </si>
  <si>
    <t>84314380</t>
  </si>
  <si>
    <t>84314910</t>
  </si>
  <si>
    <t>84314990</t>
  </si>
  <si>
    <t>84321000</t>
  </si>
  <si>
    <t>84329000</t>
  </si>
  <si>
    <t>84331100</t>
  </si>
  <si>
    <t>84332000</t>
  </si>
  <si>
    <t>84335100</t>
  </si>
  <si>
    <t>84335900</t>
  </si>
  <si>
    <t>84339010</t>
  </si>
  <si>
    <t>84339050</t>
  </si>
  <si>
    <t>84431600</t>
  </si>
  <si>
    <t>84501100</t>
  </si>
  <si>
    <t>84502000</t>
  </si>
  <si>
    <t>84512100</t>
  </si>
  <si>
    <t>84512900</t>
  </si>
  <si>
    <t>84553000</t>
  </si>
  <si>
    <t>84559040</t>
  </si>
  <si>
    <t>84559080</t>
  </si>
  <si>
    <t>84571000</t>
  </si>
  <si>
    <t>84672200</t>
  </si>
  <si>
    <t>84672900</t>
  </si>
  <si>
    <t>84678100</t>
  </si>
  <si>
    <t>84678950</t>
  </si>
  <si>
    <t>84749000</t>
  </si>
  <si>
    <t>84771030</t>
  </si>
  <si>
    <t>84771040</t>
  </si>
  <si>
    <t>84771090</t>
  </si>
  <si>
    <t>84779025</t>
  </si>
  <si>
    <t>84798955</t>
  </si>
  <si>
    <t>84798965</t>
  </si>
  <si>
    <t>84799045</t>
  </si>
  <si>
    <t>84799055</t>
  </si>
  <si>
    <t>84799065</t>
  </si>
  <si>
    <t>84799075</t>
  </si>
  <si>
    <t>84799085</t>
  </si>
  <si>
    <t>84799095</t>
  </si>
  <si>
    <t>84829905</t>
  </si>
  <si>
    <t>84829915</t>
  </si>
  <si>
    <t>84829925</t>
  </si>
  <si>
    <t>84829935</t>
  </si>
  <si>
    <t>84829945</t>
  </si>
  <si>
    <t>84829965</t>
  </si>
  <si>
    <t>84831050</t>
  </si>
  <si>
    <t>84832040</t>
  </si>
  <si>
    <t>84832080</t>
  </si>
  <si>
    <t>84833040</t>
  </si>
  <si>
    <t>84833080</t>
  </si>
  <si>
    <t>84834010</t>
  </si>
  <si>
    <t>84834090</t>
  </si>
  <si>
    <t>84835060</t>
  </si>
  <si>
    <t>84835090</t>
  </si>
  <si>
    <t>84836040</t>
  </si>
  <si>
    <t>84836080</t>
  </si>
  <si>
    <t>84839020</t>
  </si>
  <si>
    <t>84839030</t>
  </si>
  <si>
    <t>84839050</t>
  </si>
  <si>
    <t>84839070</t>
  </si>
  <si>
    <t>84839080</t>
  </si>
  <si>
    <t>85015360</t>
  </si>
  <si>
    <t>85015380</t>
  </si>
  <si>
    <t>85022000</t>
  </si>
  <si>
    <t>85023100</t>
  </si>
  <si>
    <t>85030035</t>
  </si>
  <si>
    <t>85030065</t>
  </si>
  <si>
    <t>85030075</t>
  </si>
  <si>
    <t>85030095</t>
  </si>
  <si>
    <t>85042100</t>
  </si>
  <si>
    <t>85042200</t>
  </si>
  <si>
    <t>85042300</t>
  </si>
  <si>
    <t>85043120</t>
  </si>
  <si>
    <t>85043140</t>
  </si>
  <si>
    <t>85043160</t>
  </si>
  <si>
    <t>85043200</t>
  </si>
  <si>
    <t>85043300</t>
  </si>
  <si>
    <t>85043400</t>
  </si>
  <si>
    <t>c(ix)</t>
  </si>
  <si>
    <t>85049020</t>
  </si>
  <si>
    <t>85049041</t>
  </si>
  <si>
    <t>85049065</t>
  </si>
  <si>
    <t>85049075</t>
  </si>
  <si>
    <t>85087000</t>
  </si>
  <si>
    <t>85098020</t>
  </si>
  <si>
    <t>85139020</t>
  </si>
  <si>
    <t>85142040</t>
  </si>
  <si>
    <t>85142060</t>
  </si>
  <si>
    <t>85159020</t>
  </si>
  <si>
    <t>85162900</t>
  </si>
  <si>
    <t>85166040</t>
  </si>
  <si>
    <t>85166060</t>
  </si>
  <si>
    <t>85169050</t>
  </si>
  <si>
    <t>85177100</t>
  </si>
  <si>
    <t>85299073</t>
  </si>
  <si>
    <t>85381000</t>
  </si>
  <si>
    <t>85441900</t>
  </si>
  <si>
    <t>85444210</t>
  </si>
  <si>
    <t>c(viii)</t>
  </si>
  <si>
    <t>85444220</t>
  </si>
  <si>
    <t>85444290</t>
  </si>
  <si>
    <t>c(vi)+c(viii)</t>
  </si>
  <si>
    <t>85444910</t>
  </si>
  <si>
    <t>85444920</t>
  </si>
  <si>
    <t>85444990</t>
  </si>
  <si>
    <t>85446020</t>
  </si>
  <si>
    <t>85446060</t>
  </si>
  <si>
    <t>85479000</t>
  </si>
  <si>
    <t>86011000</t>
  </si>
  <si>
    <t>86012000</t>
  </si>
  <si>
    <t>86021000</t>
  </si>
  <si>
    <t>86029000</t>
  </si>
  <si>
    <t>86031000</t>
  </si>
  <si>
    <t>86039000</t>
  </si>
  <si>
    <t>86040000</t>
  </si>
  <si>
    <t>86050000</t>
  </si>
  <si>
    <t>86061000</t>
  </si>
  <si>
    <t>86071100</t>
  </si>
  <si>
    <t>86071903</t>
  </si>
  <si>
    <t>86071906</t>
  </si>
  <si>
    <t>86071912</t>
  </si>
  <si>
    <t>86071915</t>
  </si>
  <si>
    <t>86071990</t>
  </si>
  <si>
    <t>86072150</t>
  </si>
  <si>
    <t>86073050</t>
  </si>
  <si>
    <t>86079100</t>
  </si>
  <si>
    <t>86079950</t>
  </si>
  <si>
    <t>86090000</t>
  </si>
  <si>
    <t>87011001</t>
  </si>
  <si>
    <t>87013010</t>
  </si>
  <si>
    <t>87013050</t>
  </si>
  <si>
    <t>87019110</t>
  </si>
  <si>
    <t>87019150</t>
  </si>
  <si>
    <t>87019210</t>
  </si>
  <si>
    <t>87019250</t>
  </si>
  <si>
    <t>87019310</t>
  </si>
  <si>
    <t>87019350</t>
  </si>
  <si>
    <t>87019410</t>
  </si>
  <si>
    <t>87019450</t>
  </si>
  <si>
    <t>87019510</t>
  </si>
  <si>
    <t>87019550</t>
  </si>
  <si>
    <t>87021031</t>
  </si>
  <si>
    <t>87021061</t>
  </si>
  <si>
    <t>87031010</t>
  </si>
  <si>
    <t>87031050</t>
  </si>
  <si>
    <t>87032101</t>
  </si>
  <si>
    <t>87051000</t>
  </si>
  <si>
    <t>87052000</t>
  </si>
  <si>
    <t>87060030</t>
  </si>
  <si>
    <t>87081030</t>
  </si>
  <si>
    <t>87081060</t>
  </si>
  <si>
    <t>87082921</t>
  </si>
  <si>
    <t>87084030</t>
  </si>
  <si>
    <t>87084060</t>
  </si>
  <si>
    <t>87089210</t>
  </si>
  <si>
    <t>87089250</t>
  </si>
  <si>
    <t>87089260</t>
  </si>
  <si>
    <t>87089275</t>
  </si>
  <si>
    <t>87089315</t>
  </si>
  <si>
    <t>87089330</t>
  </si>
  <si>
    <t>87089923</t>
  </si>
  <si>
    <t>87089981</t>
  </si>
  <si>
    <t>87161000</t>
  </si>
  <si>
    <t>87163900</t>
  </si>
  <si>
    <t>87168010</t>
  </si>
  <si>
    <t>87168050</t>
  </si>
  <si>
    <t>87169010</t>
  </si>
  <si>
    <t>87169030</t>
  </si>
  <si>
    <t>87169050</t>
  </si>
  <si>
    <t>90139080</t>
  </si>
  <si>
    <t>94062000</t>
  </si>
  <si>
    <t>94069001</t>
  </si>
  <si>
    <t>7216910010</t>
  </si>
  <si>
    <t>7308200035</t>
  </si>
  <si>
    <t>7325100010</t>
  </si>
  <si>
    <t>7325100020</t>
  </si>
  <si>
    <t>7325100025</t>
  </si>
  <si>
    <t>7325100030</t>
  </si>
  <si>
    <t>7325100035</t>
  </si>
  <si>
    <t>7325100080</t>
  </si>
  <si>
    <t>7326200010</t>
  </si>
  <si>
    <t>7326200020</t>
  </si>
  <si>
    <t>7326200030</t>
  </si>
  <si>
    <t>7326200040</t>
  </si>
  <si>
    <t>7326200055</t>
  </si>
  <si>
    <t>7326200090</t>
  </si>
  <si>
    <t>7326908605</t>
  </si>
  <si>
    <t>7326908610</t>
  </si>
  <si>
    <t>7326908630</t>
  </si>
  <si>
    <t>7326908635</t>
  </si>
  <si>
    <t>7326908645</t>
  </si>
  <si>
    <t>7326908660</t>
  </si>
  <si>
    <t>7326908675</t>
  </si>
  <si>
    <t>7326908676</t>
  </si>
  <si>
    <t>7326908677</t>
  </si>
  <si>
    <t>7326908688</t>
  </si>
  <si>
    <t>7615102015</t>
  </si>
  <si>
    <t>7615102025</t>
  </si>
  <si>
    <t>7615103015</t>
  </si>
  <si>
    <t>7615103025</t>
  </si>
  <si>
    <t>7615105020</t>
  </si>
  <si>
    <t>7615105040</t>
  </si>
  <si>
    <t>7615107125</t>
  </si>
  <si>
    <t>7615107130</t>
  </si>
  <si>
    <t>7615107155</t>
  </si>
  <si>
    <t>7615107180</t>
  </si>
  <si>
    <t>7616109090</t>
  </si>
  <si>
    <t>7616995120</t>
  </si>
  <si>
    <t>7616995130</t>
  </si>
  <si>
    <t>7616995140</t>
  </si>
  <si>
    <t>7616995150</t>
  </si>
  <si>
    <t>7616995160</t>
  </si>
  <si>
    <t>7616995170</t>
  </si>
  <si>
    <t>7616995175</t>
  </si>
  <si>
    <t>7616995190</t>
  </si>
  <si>
    <t>8202390040</t>
  </si>
  <si>
    <t>8207200070</t>
  </si>
  <si>
    <t>8207306062</t>
  </si>
  <si>
    <t>8207306095</t>
  </si>
  <si>
    <t>8302303010</t>
  </si>
  <si>
    <t>8302303060</t>
  </si>
  <si>
    <t>8302416015</t>
  </si>
  <si>
    <t>8302416045</t>
  </si>
  <si>
    <t>8302416050</t>
  </si>
  <si>
    <t>8302416080</t>
  </si>
  <si>
    <t>8305100050</t>
  </si>
  <si>
    <t>8309900020</t>
  </si>
  <si>
    <t>8309900025</t>
  </si>
  <si>
    <t>8309900080</t>
  </si>
  <si>
    <t>8412909070</t>
  </si>
  <si>
    <t>8412909075</t>
  </si>
  <si>
    <t>8413919055</t>
  </si>
  <si>
    <t>8413919060</t>
  </si>
  <si>
    <t>8413919096</t>
  </si>
  <si>
    <t>8414596590</t>
  </si>
  <si>
    <t>8415908010</t>
  </si>
  <si>
    <t>8415908020</t>
  </si>
  <si>
    <t>8415908045</t>
  </si>
  <si>
    <t>8415908085</t>
  </si>
  <si>
    <t>8418998005</t>
  </si>
  <si>
    <t>8418998050</t>
  </si>
  <si>
    <t>8418998060</t>
  </si>
  <si>
    <t>8422900640</t>
  </si>
  <si>
    <t>8424909080</t>
  </si>
  <si>
    <t>8454200010</t>
  </si>
  <si>
    <t>8454200060</t>
  </si>
  <si>
    <t>8477908601</t>
  </si>
  <si>
    <t>8479899599</t>
  </si>
  <si>
    <t>8479909596</t>
  </si>
  <si>
    <t>8480490010</t>
  </si>
  <si>
    <t>8480718045</t>
  </si>
  <si>
    <t>8480718060</t>
  </si>
  <si>
    <t>8480799010</t>
  </si>
  <si>
    <t>8481909060</t>
  </si>
  <si>
    <t>8481909085</t>
  </si>
  <si>
    <t>8482105004</t>
  </si>
  <si>
    <t>8482105008</t>
  </si>
  <si>
    <t>8482105012</t>
  </si>
  <si>
    <t>8482105016</t>
  </si>
  <si>
    <t>8482105024</t>
  </si>
  <si>
    <t>8482105028</t>
  </si>
  <si>
    <t>8482105032</t>
  </si>
  <si>
    <t>8482105036</t>
  </si>
  <si>
    <t>8482105052</t>
  </si>
  <si>
    <t>8482105056</t>
  </si>
  <si>
    <t>8482105060</t>
  </si>
  <si>
    <t>8482105064</t>
  </si>
  <si>
    <t>8482105068</t>
  </si>
  <si>
    <t>8482200064</t>
  </si>
  <si>
    <t>8482200067</t>
  </si>
  <si>
    <t>8482200090</t>
  </si>
  <si>
    <t>8483101010</t>
  </si>
  <si>
    <t>8483101050</t>
  </si>
  <si>
    <t>8483405020</t>
  </si>
  <si>
    <t>8483905020</t>
  </si>
  <si>
    <t>8487900080</t>
  </si>
  <si>
    <t>8501640110</t>
  </si>
  <si>
    <t>8503009520</t>
  </si>
  <si>
    <t>8503009546</t>
  </si>
  <si>
    <t>8503009570</t>
  </si>
  <si>
    <t>8504909610</t>
  </si>
  <si>
    <t>8504909630</t>
  </si>
  <si>
    <t>8504909634</t>
  </si>
  <si>
    <t>8504909638</t>
  </si>
  <si>
    <t>8504909642</t>
  </si>
  <si>
    <t>8504909646</t>
  </si>
  <si>
    <t>8504909650</t>
  </si>
  <si>
    <t>8504909690</t>
  </si>
  <si>
    <t>8516908050</t>
  </si>
  <si>
    <t>8536908585</t>
  </si>
  <si>
    <t>8543908885</t>
  </si>
  <si>
    <t>8547900020</t>
  </si>
  <si>
    <t>8547900030</t>
  </si>
  <si>
    <t>8547900040</t>
  </si>
  <si>
    <t>8607301010</t>
  </si>
  <si>
    <t>8607301050</t>
  </si>
  <si>
    <t>8607301090</t>
  </si>
  <si>
    <t>8701210080</t>
  </si>
  <si>
    <t>8701220080</t>
  </si>
  <si>
    <t>8701230080</t>
  </si>
  <si>
    <t>8701240080</t>
  </si>
  <si>
    <t>8701290080</t>
  </si>
  <si>
    <t>8708295160</t>
  </si>
  <si>
    <t>8708806590</t>
  </si>
  <si>
    <t>8708996890</t>
  </si>
  <si>
    <t>8716805010</t>
  </si>
  <si>
    <t>9403999020</t>
  </si>
  <si>
    <r>
      <t xml:space="preserve">Yes - </t>
    </r>
    <r>
      <rPr>
        <b/>
        <sz val="9"/>
        <color rgb="FF000000"/>
        <rFont val="Aptos"/>
        <family val="2"/>
      </rPr>
      <t>Fill Below</t>
    </r>
  </si>
  <si>
    <t>MatchedPrefix</t>
  </si>
  <si>
    <t>MapStatus</t>
  </si>
  <si>
    <t>MetalCount</t>
  </si>
  <si>
    <t>UKYes</t>
  </si>
  <si>
    <t>UKNo</t>
  </si>
  <si>
    <t>UKNA</t>
  </si>
  <si>
    <t>UKSelectionValid</t>
  </si>
  <si>
    <t>UKSelectedFlag</t>
  </si>
  <si>
    <t>USYes</t>
  </si>
  <si>
    <t>USNo</t>
  </si>
  <si>
    <t>USNA</t>
  </si>
  <si>
    <t>USSelectionValid</t>
  </si>
  <si>
    <t>USSelectedFlag</t>
  </si>
  <si>
    <t>LT15Yes</t>
  </si>
  <si>
    <t>LT15No</t>
  </si>
  <si>
    <t>LT15NA</t>
  </si>
  <si>
    <t>LT15SelectionValid</t>
  </si>
  <si>
    <t>MetalPctValid</t>
  </si>
  <si>
    <t>LT15ValidFlag</t>
  </si>
  <si>
    <t>MappingNotes</t>
  </si>
  <si>
    <t>UKApplicableFlag</t>
  </si>
  <si>
    <t>USApplicableFlag</t>
  </si>
  <si>
    <t>Column1Rate</t>
  </si>
  <si>
    <t>RussiaFlag</t>
  </si>
  <si>
    <t>MotorcycleFlag</t>
  </si>
  <si>
    <t>USHeadingResult</t>
  </si>
  <si>
    <t>AnnexIIIHeadingResult</t>
  </si>
  <si>
    <t>ALL RIGHTS RESERVED © AXXESS INTERNATIONAL 2026</t>
  </si>
  <si>
    <t>Instructions
Step 1 - Insert Reference in Cell P1. 
Step 2 - Fill Columns A to Q for each article with metal
Step 3 - Complete Certification in rows 31 to 34
Step 4 - Submit with your commercial / proforma invoice</t>
  </si>
  <si>
    <r>
      <t xml:space="preserve">Product is GB origin
</t>
    </r>
    <r>
      <rPr>
        <b/>
        <u/>
        <sz val="9"/>
        <color rgb="FF000000"/>
        <rFont val="Aptos"/>
        <family val="2"/>
      </rPr>
      <t>AND</t>
    </r>
    <r>
      <rPr>
        <b/>
        <sz val="9"/>
        <color rgb="FF000000"/>
        <rFont val="Aptos"/>
        <family val="2"/>
      </rPr>
      <t xml:space="preserve"> at least 95% of
subject metal
content is GB</t>
    </r>
  </si>
  <si>
    <t>AF - Afghanistan</t>
  </si>
  <si>
    <t>AL - Albania</t>
  </si>
  <si>
    <t>DZ - Algeria</t>
  </si>
  <si>
    <t>AD - Andorra</t>
  </si>
  <si>
    <t>AO - Angola</t>
  </si>
  <si>
    <t>AI - Anguilla</t>
  </si>
  <si>
    <t>AG - Antigua and Barbuda</t>
  </si>
  <si>
    <t>AR - Argentina</t>
  </si>
  <si>
    <t>AM - Armenia</t>
  </si>
  <si>
    <t>AW - Aruba</t>
  </si>
  <si>
    <t>AU - Australia</t>
  </si>
  <si>
    <t>AT - Austria</t>
  </si>
  <si>
    <t>AZ - Azerbaijan</t>
  </si>
  <si>
    <t>PT - Azores</t>
  </si>
  <si>
    <t>BS - Bahamas</t>
  </si>
  <si>
    <t>BH - Bahrain</t>
  </si>
  <si>
    <t>BD - Bangladesh</t>
  </si>
  <si>
    <t>BB - Barbados</t>
  </si>
  <si>
    <t>BE - Belgium</t>
  </si>
  <si>
    <t>BZ - Belize</t>
  </si>
  <si>
    <t>BJ - Benin</t>
  </si>
  <si>
    <t>BM - Bermuda</t>
  </si>
  <si>
    <t>BT - Bhutan</t>
  </si>
  <si>
    <t>BO - Bolivia</t>
  </si>
  <si>
    <t>BA - Bosnia-Hercegovina</t>
  </si>
  <si>
    <t>BW - Botswana</t>
  </si>
  <si>
    <t>BR - Brazil</t>
  </si>
  <si>
    <t>IO - British Indian Ocean Territory</t>
  </si>
  <si>
    <t>VG - British Virgin Islands</t>
  </si>
  <si>
    <t>BN - Brunei Darussalam</t>
  </si>
  <si>
    <t>BG - Bulgaria</t>
  </si>
  <si>
    <t>BF - Burkina</t>
  </si>
  <si>
    <t>BI - Burundi</t>
  </si>
  <si>
    <t>BY - Byelarus</t>
  </si>
  <si>
    <t>KH - Cambodia</t>
  </si>
  <si>
    <t>CM - Cameroon</t>
  </si>
  <si>
    <t>CA - Canada</t>
  </si>
  <si>
    <t>ES - Canary Island</t>
  </si>
  <si>
    <t>KI - Canton and Enderbury Islands</t>
  </si>
  <si>
    <t>CV - Cape Verde</t>
  </si>
  <si>
    <t>KY - Cayman Island</t>
  </si>
  <si>
    <t>CF - Central African Republic</t>
  </si>
  <si>
    <t>TD - Chad</t>
  </si>
  <si>
    <t>CL - Chile</t>
  </si>
  <si>
    <t>CN - China</t>
  </si>
  <si>
    <t>CX - Christmas Islands</t>
  </si>
  <si>
    <t>CC - Cocos (Keeling) Island</t>
  </si>
  <si>
    <t>CO - Colombia</t>
  </si>
  <si>
    <t>KM - Comoros</t>
  </si>
  <si>
    <t>CG - Congo (Brazzaville)</t>
  </si>
  <si>
    <t>CK - Cook Islands</t>
  </si>
  <si>
    <t>CR - Costa Rica</t>
  </si>
  <si>
    <t>HR - Croatia</t>
  </si>
  <si>
    <t>CU - Cuba</t>
  </si>
  <si>
    <t>CW - Curacao</t>
  </si>
  <si>
    <t>CY - Cyprus</t>
  </si>
  <si>
    <t>CZ - Czech Republic, The</t>
  </si>
  <si>
    <t>CD - Democratic Republic of Congo (Kinshasa)</t>
  </si>
  <si>
    <t>DK - Denmark</t>
  </si>
  <si>
    <t>DJ - Djibouti</t>
  </si>
  <si>
    <t>DM - Dominica</t>
  </si>
  <si>
    <t>DO - Dominican Republic</t>
  </si>
  <si>
    <t>EC - Ecuador</t>
  </si>
  <si>
    <t>EG - Egypt</t>
  </si>
  <si>
    <t>SV - El Salvador</t>
  </si>
  <si>
    <t>GQ - Equatorial Guinea</t>
  </si>
  <si>
    <t>ER - Eritrea</t>
  </si>
  <si>
    <t>EE - Estonia</t>
  </si>
  <si>
    <t>SZ - Eswatini</t>
  </si>
  <si>
    <t>ET - Ethiopia</t>
  </si>
  <si>
    <t>FK - Falkland Islands (Malvinas)</t>
  </si>
  <si>
    <t>FO - Faroe Islands</t>
  </si>
  <si>
    <t>FJ - Fiji</t>
  </si>
  <si>
    <t>FI - Finland</t>
  </si>
  <si>
    <t>FR - France</t>
  </si>
  <si>
    <t>GF - French Guiana</t>
  </si>
  <si>
    <t>PF - French Polynesia</t>
  </si>
  <si>
    <t>TF - French Southern and Antartic Lands</t>
  </si>
  <si>
    <t>GA - Gabon</t>
  </si>
  <si>
    <t>GM - Gambia, The</t>
  </si>
  <si>
    <t>GZ - Gaza Strip</t>
  </si>
  <si>
    <t>GE - Georgia</t>
  </si>
  <si>
    <t>DE - Germany, Federal Republic of</t>
  </si>
  <si>
    <t>GH - Ghana</t>
  </si>
  <si>
    <t>GI - Gibraltar</t>
  </si>
  <si>
    <t>GR - Greece</t>
  </si>
  <si>
    <t>GL - Greenland</t>
  </si>
  <si>
    <t>GD - Grenada</t>
  </si>
  <si>
    <t>GP - Guadeloupe</t>
  </si>
  <si>
    <t>GT - Guatemala</t>
  </si>
  <si>
    <t>GN - Guinea</t>
  </si>
  <si>
    <t>GW - Guinea-Bissau</t>
  </si>
  <si>
    <t>GY - Guyana</t>
  </si>
  <si>
    <t>HT - Haiti</t>
  </si>
  <si>
    <t>HM - Heard Island and Mcdonald Islands</t>
  </si>
  <si>
    <t>HN - Honduras</t>
  </si>
  <si>
    <t>HK - Hong Kong</t>
  </si>
  <si>
    <t>HU - Hungary</t>
  </si>
  <si>
    <t>IS - Iceland</t>
  </si>
  <si>
    <t>IN - India</t>
  </si>
  <si>
    <t>ID - Indonesia</t>
  </si>
  <si>
    <t>IR - Iran</t>
  </si>
  <si>
    <t>IQ - Iraq</t>
  </si>
  <si>
    <t>IE - Ireland</t>
  </si>
  <si>
    <t>IL - Israel</t>
  </si>
  <si>
    <t>IT - Italy</t>
  </si>
  <si>
    <t>CI - Ivory Coast</t>
  </si>
  <si>
    <t>JM - Jamaica</t>
  </si>
  <si>
    <t>JP - Japan</t>
  </si>
  <si>
    <t>UM - Johnston Atoll</t>
  </si>
  <si>
    <t>JO - Jordan</t>
  </si>
  <si>
    <t>KH - Kampuchea, Democratic</t>
  </si>
  <si>
    <t>KZ - Kazakhstan</t>
  </si>
  <si>
    <t>KE - Kenya</t>
  </si>
  <si>
    <t>KI - Kiribati</t>
  </si>
  <si>
    <t>KP - Korea, Democratic Peoples Republic of</t>
  </si>
  <si>
    <t>KP - Korea, North</t>
  </si>
  <si>
    <t>KR - Korea, Republic of</t>
  </si>
  <si>
    <t>KR - Korea, South</t>
  </si>
  <si>
    <t>KV - Kosovo</t>
  </si>
  <si>
    <t>KW - Kuwait</t>
  </si>
  <si>
    <t>KG - Kyrgyzstan</t>
  </si>
  <si>
    <t>LA - Lao Peoples’ Democratic Republic</t>
  </si>
  <si>
    <t>LV - Latvia</t>
  </si>
  <si>
    <t>LB - Lebanon</t>
  </si>
  <si>
    <t>LS - Lesotho</t>
  </si>
  <si>
    <t>LR - Liberia</t>
  </si>
  <si>
    <t>LY - Libya</t>
  </si>
  <si>
    <t>LI - Liechtenstein</t>
  </si>
  <si>
    <t>LT - Lithuania</t>
  </si>
  <si>
    <t>LU - Luxembourg</t>
  </si>
  <si>
    <t>MO - Macau</t>
  </si>
  <si>
    <t>MK - Macedonia, North</t>
  </si>
  <si>
    <t>MG - Madagascar</t>
  </si>
  <si>
    <t>PT - Madeira Island</t>
  </si>
  <si>
    <t>MW - Malawi</t>
  </si>
  <si>
    <t>MY - Malaysia</t>
  </si>
  <si>
    <t>MV - Maldives</t>
  </si>
  <si>
    <t>ML - Mali</t>
  </si>
  <si>
    <t>MT - Malta</t>
  </si>
  <si>
    <t>MH - Marshall Islands</t>
  </si>
  <si>
    <t>MQ - Martinique</t>
  </si>
  <si>
    <t>MR - Mauritania</t>
  </si>
  <si>
    <t>MU - Mauritius</t>
  </si>
  <si>
    <t>YT - Mayotte</t>
  </si>
  <si>
    <t>MX - Mexico</t>
  </si>
  <si>
    <t>FM - Micronesia, Federal States of</t>
  </si>
  <si>
    <t>MD - Moldova</t>
  </si>
  <si>
    <t>MC - Monaco</t>
  </si>
  <si>
    <t>MN - Mongolia</t>
  </si>
  <si>
    <t>ME - Montenegro</t>
  </si>
  <si>
    <t>MS - Montserrat</t>
  </si>
  <si>
    <t>MA - Morocco</t>
  </si>
  <si>
    <t>MZ - Mozambique</t>
  </si>
  <si>
    <t>MM - Myanmar</t>
  </si>
  <si>
    <t>NA - Namibia</t>
  </si>
  <si>
    <t>NR - Nauru</t>
  </si>
  <si>
    <t>NP - Nepal</t>
  </si>
  <si>
    <t>NL - Netherlands</t>
  </si>
  <si>
    <t>NC - New Caledonia</t>
  </si>
  <si>
    <t>NZ - New Zealand</t>
  </si>
  <si>
    <t>NI - Nicaragua</t>
  </si>
  <si>
    <t>NE - Niger</t>
  </si>
  <si>
    <t>NG - Nigeria</t>
  </si>
  <si>
    <t>NU - Niue</t>
  </si>
  <si>
    <t>NF - Norfolk Island</t>
  </si>
  <si>
    <t>KP - North Korea</t>
  </si>
  <si>
    <t>NO - Norway</t>
  </si>
  <si>
    <t>OM - Oman</t>
  </si>
  <si>
    <t>PK - Pakistan</t>
  </si>
  <si>
    <t>PW - Palau</t>
  </si>
  <si>
    <t>PA - Panama</t>
  </si>
  <si>
    <t>PG - Papua New Guinea</t>
  </si>
  <si>
    <t>PY - Paraguay</t>
  </si>
  <si>
    <t>PE - Peru</t>
  </si>
  <si>
    <t>PH - Philippines</t>
  </si>
  <si>
    <t>PN - Pitcairn Island</t>
  </si>
  <si>
    <t>PL - Poland</t>
  </si>
  <si>
    <t>PT - Portugal</t>
  </si>
  <si>
    <t>PR - Puerto Rico</t>
  </si>
  <si>
    <t>QA - Qatar</t>
  </si>
  <si>
    <t>RE - Reunion</t>
  </si>
  <si>
    <t>RO - Romania</t>
  </si>
  <si>
    <t>RU - Russia</t>
  </si>
  <si>
    <t>RW - Rwanda</t>
  </si>
  <si>
    <t>KN - St. Christopher</t>
  </si>
  <si>
    <t>SH - St. Helena</t>
  </si>
  <si>
    <t>KN - St. Kitts and Nevis</t>
  </si>
  <si>
    <t>LC - Saint Lucia</t>
  </si>
  <si>
    <t>PM - St. Pierre and Miquelon</t>
  </si>
  <si>
    <t>VC - Saint Vincent and the Grenadines</t>
  </si>
  <si>
    <t>WS - Samoa</t>
  </si>
  <si>
    <t>SM - San Marino</t>
  </si>
  <si>
    <t>ST - Sao Tome and Principe</t>
  </si>
  <si>
    <t>SA - Saudi Arabia</t>
  </si>
  <si>
    <t>SN - Senegal</t>
  </si>
  <si>
    <t>RS - Serbia</t>
  </si>
  <si>
    <t>SC - Seychelles</t>
  </si>
  <si>
    <t>SL - Sierra Leone</t>
  </si>
  <si>
    <t>SG - Singapore</t>
  </si>
  <si>
    <t>SX - Sint Maarten</t>
  </si>
  <si>
    <t>SK - Slovakia</t>
  </si>
  <si>
    <t>SI - Slovenia</t>
  </si>
  <si>
    <t>SB - Solomon Islands</t>
  </si>
  <si>
    <t>SO - Somalia</t>
  </si>
  <si>
    <t>ZA - South Africa</t>
  </si>
  <si>
    <t>KR - South Korea</t>
  </si>
  <si>
    <t>SS - South Sudan</t>
  </si>
  <si>
    <t>ES - Spain</t>
  </si>
  <si>
    <t>ES - Spanish Africa</t>
  </si>
  <si>
    <t>LK - Sri Lanka</t>
  </si>
  <si>
    <t>SD - Sudan</t>
  </si>
  <si>
    <t>SR - Suriname</t>
  </si>
  <si>
    <t>SJ - Svalvard and Jan Mayen Islands</t>
  </si>
  <si>
    <t>SE - Sweden</t>
  </si>
  <si>
    <t>CH - Switzerland</t>
  </si>
  <si>
    <t>SY - Syrian Arab Republic</t>
  </si>
  <si>
    <t>TW - Taiwan</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</si>
  <si>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</si>
  <si>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</si>
  <si>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</si>
  <si>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</si>
  <si>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</si>
  <si>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</si>
  <si>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</si>
  <si>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</si>
  <si>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</si>
  <si>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</si>
  <si>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</si>
  <si>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t>
  </si>
  <si>
    <t>TV - Tuvalu</t>
  </si>
  <si>
    <t>UG - Uganda</t>
  </si>
  <si>
    <t>UA - Ukraine</t>
  </si>
  <si>
    <t>AE - United Arab Emirates</t>
  </si>
  <si>
    <t>GB - United Kingdom</t>
  </si>
  <si>
    <t>US - United States</t>
  </si>
  <si>
    <t>UM - United States Minor Outlying Islands</t>
  </si>
  <si>
    <t>UY - Uruguay</t>
  </si>
  <si>
    <t>UZ - Uzbekistan</t>
  </si>
  <si>
    <t>VU - Vanuatu</t>
  </si>
  <si>
    <t>VA - Vatican City</t>
  </si>
  <si>
    <t>VE - Venezuela</t>
  </si>
  <si>
    <t>VN - Viet Nam</t>
  </si>
  <si>
    <t>VI - Virgin Islands of the United States</t>
  </si>
  <si>
    <t>WF - Wallis and Futuna Islands</t>
  </si>
  <si>
    <t>WE - West Bank</t>
  </si>
  <si>
    <t>WS - Western Samoa</t>
  </si>
  <si>
    <t>YE - Yemen, Republic of</t>
  </si>
  <si>
    <t>ZM - Zambia</t>
  </si>
  <si>
    <t>ZW - Zimbabwe</t>
  </si>
  <si>
    <t>ApplicableMetalType</t>
  </si>
  <si>
    <t>ApplicableMetalFlag</t>
  </si>
  <si>
    <t>The information provided herein by Axxess International Inc. is for informational purposes only and does not constitute legal advice or a binding determination. The importer of record remains solely responsible for the accuracy and completeness of all declarations and for compliance with all applicable laws and regulations. Make sure to use the latest version of this document (v20260410).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</si>
</sst>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9"/>
      <color rgb="FF000000"/>
      <name val="Aptos"/>
      <family val="2"/>
    </font>
    <font>
      <b/>
      <sz val="9"/>
      <color rgb="FF000000"/>
      <name val="Aptos"/>
      <family val="2"/>
    </font>
    <font>
      <sz val="9"/>
      <color rgb="FF000000"/>
      <name val="Aptos"/>
      <family val="2"/>
    </font>
    <font>
      <sz val="9"/>
      <color rgb="FF000000"/>
      <name val="Aptos"/>
      <family val="2"/>
    </font>
    <font>
      <b/>
      <sz val="14"/>
      <color rgb="FF0B3F73"/>
      <name val="Aptos"/>
      <family val="2"/>
    </font>
    <font>
      <b/>
      <sz val="10"/>
      <color rgb="FFFFFFFF"/>
      <name val="Aptos"/>
      <family val="2"/>
    </font>
    <font>
      <i/>
      <sz val="8"/>
      <color rgb="FF000000"/>
      <name val="Aptos"/>
      <family val="2"/>
    </font>
    <font>
      <b/>
      <sz val="9"/>
      <color rgb="FF000000"/>
      <name val="Aptos"/>
      <family val="2"/>
    </font>
    <font>
      <sz val="9"/>
      <color rgb="FF000000"/>
      <name val="Aptos"/>
      <family val="2"/>
    </font>
    <font>
      <u/>
      <sz val="11"/>
      <color theme="10"/>
      <name val="Calibri"/>
      <family val="2"/>
      <scheme val="minor"/>
    </font>
    <font>
      <b/>
      <sz val="16"/>
      <color rgb="FF0B3F73"/>
      <name val="Aptos"/>
      <family val="2"/>
    </font>
    <font>
      <sz val="9"/>
      <color theme="1"/>
      <name val="Aptos"/>
      <family val="2"/>
    </font>
    <font>
      <u/>
      <sz val="9"/>
      <color theme="10"/>
      <name val="Aptos"/>
      <family val="2"/>
    </font>
    <font>
      <b/>
      <sz val="10"/>
      <name val="Aptos"/>
      <family val="2"/>
    </font>
    <font>
      <b/>
      <u/>
      <sz val="18"/>
      <color rgb="FF002060"/>
      <name val="Aptos Display"/>
      <family val="2"/>
    </font>
    <font>
      <sz val="11"/>
      <color rgb="FF002060"/>
      <name val="Aptos"/>
      <family val="2"/>
    </font>
    <font>
      <i/>
      <sz val="9"/>
      <color rgb="FF000000"/>
      <name val="Aptos"/>
      <family val="2"/>
    </font>
    <font>
      <b/>
      <sz val="10"/>
      <color rgb="FF000000"/>
      <name val="Aptos"/>
      <family val="2"/>
    </font>
    <font>
      <sz val="11"/>
      <color theme="1"/>
      <name val="Calibri"/>
      <family val="2"/>
      <scheme val="minor"/>
    </font>
    <font>
      <b/>
      <sz val="11"/>
      <color rgb="FFFFFFFF"/>
      <name val="Calibri"/>
      <family val="2"/>
    </font>
    <font>
      <i/>
      <sz val="11"/>
      <color rgb="FF666666"/>
      <name val="Calibri"/>
      <family val="2"/>
    </font>
    <font>
      <b/>
      <sz val="14"/>
      <color rgb="FFFFFFFF"/>
      <name val="Calibri"/>
      <family val="2"/>
    </font>
    <font>
      <i/>
      <sz val="11"/>
      <color theme="1"/>
      <name val="Calibri"/>
      <family val="2"/>
      <scheme val="minor"/>
    </font>
    <font>
      <b/>
      <u/>
      <sz val="9"/>
      <color rgb="FF000000"/>
      <name val="Aptos"/>
      <family val="2"/>
    </font>
    <font>
      <i/>
      <sz val="10"/>
      <color theme="1"/>
      <name val="Aptos"/>
      <family val="2"/>
    </font>
  </fonts>
  <fills count="20">
    <fill>
      <patternFill patternType="none"/>
    </fill>
    <fill>
      <patternFill patternType="gray125"/>
    </fill>
    <fill>
      <patternFill patternType="solid">
        <fgColor rgb="FFD9E2F3"/>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9F9F9"/>
        <bgColor indexed="64"/>
      </patternFill>
    </fill>
    <fill>
      <patternFill patternType="solid">
        <fgColor rgb="FF002060"/>
        <bgColor indexed="64"/>
      </patternFill>
    </fill>
    <fill>
      <patternFill patternType="solid">
        <fgColor theme="0"/>
        <bgColor indexed="64"/>
      </patternFill>
    </fill>
    <fill>
      <patternFill patternType="solid">
        <fgColor rgb="FF4F81BD"/>
      </patternFill>
    </fill>
    <fill>
      <patternFill patternType="solid">
        <fgColor rgb="FFD9EAF7"/>
      </patternFill>
    </fill>
    <fill>
      <patternFill patternType="solid">
        <fgColor rgb="FF1F4E78"/>
      </patternFill>
    </fill>
    <fill>
      <patternFill patternType="solid">
        <fgColor rgb="FF5B9BD5"/>
      </patternFill>
    </fill>
    <fill>
      <patternFill patternType="solid">
        <fgColor rgb="FFE7E6E6"/>
      </patternFill>
    </fill>
    <fill>
      <patternFill patternType="solid">
        <fgColor rgb="FFE2F0D9"/>
      </patternFill>
    </fill>
    <fill>
      <patternFill patternType="solid">
        <fgColor rgb="FFFFF2CC"/>
      </patternFill>
    </fill>
    <fill>
      <patternFill patternType="solid">
        <fgColor rgb="FFE4DFEC"/>
      </patternFill>
    </fill>
    <fill>
      <patternFill patternType="solid">
        <fgColor rgb="FFFCE4D6"/>
      </patternFill>
    </fill>
    <fill>
      <patternFill patternType="solid">
        <fgColor rgb="FFDDEBF7"/>
      </patternFill>
    </fill>
  </fills>
  <borders count="5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rgb="FF000000"/>
      </left>
      <right/>
      <top/>
      <bottom style="thin">
        <color rgb="FF000000"/>
      </bottom>
      <diagonal/>
    </border>
    <border>
      <left style="thin">
        <color indexed="64"/>
      </left>
      <right/>
      <top/>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medium">
        <color indexed="64"/>
      </left>
      <right/>
      <top/>
      <bottom/>
      <diagonal/>
    </border>
    <border>
      <left style="thin">
        <color rgb="FF000000"/>
      </left>
      <right/>
      <top/>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bottom style="thin">
        <color rgb="FFB7B7B7"/>
      </bottom>
      <diagonal/>
    </border>
    <border>
      <left style="medium">
        <color indexed="64"/>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style="thin">
        <color rgb="FF000000"/>
      </left>
      <right/>
      <top style="thin">
        <color indexed="64"/>
      </top>
      <bottom style="thin">
        <color rgb="FF000000"/>
      </bottom>
      <diagonal/>
    </border>
    <border>
      <left style="thin">
        <color indexed="64"/>
      </left>
      <right style="thin">
        <color rgb="FF000000"/>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style="thin">
        <color indexed="64"/>
      </top>
      <bottom style="thin">
        <color rgb="FF000000"/>
      </bottom>
      <diagonal/>
    </border>
    <border>
      <left style="thin">
        <color rgb="FF000000"/>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s>
  <cellStyleXfs count="3">
    <xf numFmtId="0" fontId="0" fillId="0" borderId="1"/>
    <xf numFmtId="0" fontId="10" fillId="0" borderId="1"/>
    <xf numFmtId="9" fontId="19" fillId="0" borderId="1"/>
  </cellStyleXfs>
  <cellXfs count="155">
    <xf numFmtId="0" fontId="0" fillId="0" borderId="0" xfId="0" applyBorder="1"/>
    <xf numFmtId="0" fontId="0" fillId="0" borderId="1" xfId="0"/>
    <xf numFmtId="0" fontId="8" fillId="4" borderId="3" xfId="0" applyFont="1" applyFill="1" applyBorder="1" applyAlignment="1">
      <alignment horizontal="center" vertical="top" wrapText="1"/>
    </xf>
    <xf numFmtId="0" fontId="8" fillId="5" borderId="3" xfId="0" applyFont="1" applyFill="1" applyBorder="1" applyAlignment="1">
      <alignment horizontal="center" vertical="top" wrapText="1"/>
    </xf>
    <xf numFmtId="0" fontId="8" fillId="6" borderId="3" xfId="0" applyFont="1" applyFill="1" applyBorder="1" applyAlignment="1">
      <alignment horizontal="center" vertical="top" wrapText="1"/>
    </xf>
    <xf numFmtId="0" fontId="12" fillId="0" borderId="0" xfId="0" applyFont="1" applyBorder="1"/>
    <xf numFmtId="0" fontId="14" fillId="3" borderId="2" xfId="0" applyFont="1" applyFill="1" applyBorder="1" applyAlignment="1">
      <alignment horizontal="left" vertical="center"/>
    </xf>
    <xf numFmtId="0" fontId="14" fillId="3" borderId="2"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10" fillId="3" borderId="14" xfId="1" applyFill="1" applyBorder="1" applyAlignment="1">
      <alignment horizontal="center" vertical="center" wrapText="1"/>
    </xf>
    <xf numFmtId="0" fontId="16" fillId="3" borderId="15" xfId="0" applyFont="1" applyFill="1" applyBorder="1" applyAlignment="1">
      <alignment horizontal="center" vertical="center" wrapText="1"/>
    </xf>
    <xf numFmtId="0" fontId="17" fillId="7" borderId="8" xfId="0" applyFont="1" applyFill="1" applyBorder="1" applyAlignment="1" applyProtection="1">
      <alignment horizontal="center" vertical="center" wrapText="1"/>
      <protection locked="0"/>
    </xf>
    <xf numFmtId="0" fontId="17" fillId="7" borderId="9" xfId="0" applyFont="1" applyFill="1" applyBorder="1" applyAlignment="1" applyProtection="1">
      <alignment horizontal="center" vertical="center" wrapText="1"/>
      <protection locked="0"/>
    </xf>
    <xf numFmtId="0" fontId="17" fillId="9" borderId="8" xfId="0" applyFont="1" applyFill="1" applyBorder="1" applyAlignment="1" applyProtection="1">
      <alignment horizontal="center" vertical="center" wrapText="1"/>
      <protection locked="0"/>
    </xf>
    <xf numFmtId="0" fontId="17" fillId="9" borderId="9" xfId="0" applyFont="1" applyFill="1" applyBorder="1" applyAlignment="1" applyProtection="1">
      <alignment horizontal="center" vertical="center" wrapText="1"/>
      <protection locked="0"/>
    </xf>
    <xf numFmtId="0" fontId="20" fillId="10" borderId="1" xfId="0" applyFont="1" applyFill="1" applyAlignment="1">
      <alignment vertical="center" wrapText="1"/>
    </xf>
    <xf numFmtId="0" fontId="21" fillId="11" borderId="1" xfId="0" applyFont="1" applyFill="1" applyAlignment="1">
      <alignment vertical="center" wrapText="1"/>
    </xf>
    <xf numFmtId="0" fontId="0" fillId="0" borderId="1" xfId="0" applyAlignment="1">
      <alignment vertical="center" wrapText="1"/>
    </xf>
    <xf numFmtId="0" fontId="20" fillId="13" borderId="29" xfId="0" applyFont="1" applyFill="1" applyBorder="1" applyAlignment="1">
      <alignment horizontal="center" vertical="center" wrapText="1"/>
    </xf>
    <xf numFmtId="0" fontId="0" fillId="14" borderId="29" xfId="0" applyFill="1" applyBorder="1" applyAlignment="1">
      <alignment vertical="top" wrapText="1"/>
    </xf>
    <xf numFmtId="0" fontId="0" fillId="11" borderId="29" xfId="0" applyFill="1" applyBorder="1" applyAlignment="1">
      <alignment vertical="top" wrapText="1"/>
    </xf>
    <xf numFmtId="0" fontId="0" fillId="15" borderId="29" xfId="0" applyFill="1" applyBorder="1" applyAlignment="1">
      <alignment vertical="top" wrapText="1"/>
    </xf>
    <xf numFmtId="0" fontId="0" fillId="16" borderId="29" xfId="0" applyFill="1" applyBorder="1" applyAlignment="1">
      <alignment vertical="top" wrapText="1"/>
    </xf>
    <xf numFmtId="0" fontId="0" fillId="17" borderId="29" xfId="0" applyFill="1" applyBorder="1" applyAlignment="1">
      <alignment vertical="top" wrapText="1"/>
    </xf>
    <xf numFmtId="0" fontId="0" fillId="18" borderId="29" xfId="0" applyFill="1" applyBorder="1" applyAlignment="1">
      <alignment vertical="top" wrapText="1"/>
    </xf>
    <xf numFmtId="0" fontId="10" fillId="14" borderId="29" xfId="1" applyFill="1" applyBorder="1" applyAlignment="1">
      <alignment vertical="top" wrapText="1"/>
    </xf>
    <xf numFmtId="0" fontId="0" fillId="0" borderId="1" xfId="0" applyAlignment="1">
      <alignment vertical="top" wrapText="1"/>
    </xf>
    <xf numFmtId="49" fontId="0" fillId="0" borderId="1" xfId="0" applyNumberFormat="1" applyAlignment="1">
      <alignment vertical="center" wrapText="1"/>
    </xf>
    <xf numFmtId="0" fontId="1" fillId="7" borderId="18" xfId="0" applyFont="1" applyFill="1" applyBorder="1" applyAlignment="1" applyProtection="1">
      <alignment horizontal="left" vertical="top" wrapText="1"/>
      <protection locked="0"/>
    </xf>
    <xf numFmtId="0" fontId="1" fillId="7" borderId="6" xfId="0" applyFont="1" applyFill="1" applyBorder="1" applyAlignment="1" applyProtection="1">
      <alignment horizontal="left" vertical="center" wrapText="1"/>
      <protection locked="0"/>
    </xf>
    <xf numFmtId="0" fontId="1" fillId="7" borderId="5" xfId="0" applyFont="1" applyFill="1" applyBorder="1" applyAlignment="1" applyProtection="1">
      <alignment horizontal="left" vertical="center" wrapText="1"/>
      <protection locked="0"/>
    </xf>
    <xf numFmtId="0" fontId="1" fillId="7" borderId="23" xfId="0" applyFont="1" applyFill="1" applyBorder="1" applyAlignment="1" applyProtection="1">
      <alignment horizontal="left" vertical="center" wrapText="1"/>
      <protection locked="0"/>
    </xf>
    <xf numFmtId="0" fontId="1" fillId="7" borderId="1" xfId="0" applyFont="1" applyFill="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9" fontId="1" fillId="6" borderId="2" xfId="2" applyFont="1" applyFill="1" applyBorder="1" applyAlignment="1">
      <alignment horizontal="left" vertical="center" wrapText="1"/>
    </xf>
    <xf numFmtId="0" fontId="1" fillId="7" borderId="7" xfId="0" applyFont="1" applyFill="1" applyBorder="1" applyAlignment="1" applyProtection="1">
      <alignment horizontal="left" vertical="top" wrapText="1"/>
      <protection locked="0"/>
    </xf>
    <xf numFmtId="0" fontId="1" fillId="7" borderId="9" xfId="0" applyFont="1" applyFill="1" applyBorder="1" applyAlignment="1" applyProtection="1">
      <alignment horizontal="left" vertical="center" wrapText="1"/>
      <protection locked="0"/>
    </xf>
    <xf numFmtId="0" fontId="1" fillId="7" borderId="7" xfId="0" applyFont="1" applyFill="1" applyBorder="1" applyAlignment="1" applyProtection="1">
      <alignment horizontal="left" vertical="center" wrapText="1"/>
      <protection locked="0"/>
    </xf>
    <xf numFmtId="0" fontId="1" fillId="7" borderId="8" xfId="0" applyFont="1" applyFill="1" applyBorder="1" applyAlignment="1" applyProtection="1">
      <alignment horizontal="left" vertical="center" wrapText="1"/>
      <protection locked="0"/>
    </xf>
    <xf numFmtId="0" fontId="1" fillId="9" borderId="6"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18"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center" wrapText="1"/>
      <protection locked="0"/>
    </xf>
    <xf numFmtId="0" fontId="1" fillId="9" borderId="1" xfId="0" applyFont="1" applyFill="1" applyAlignment="1" applyProtection="1">
      <alignment horizontal="left" vertical="center" wrapText="1"/>
      <protection locked="0"/>
    </xf>
    <xf numFmtId="0" fontId="1" fillId="9" borderId="7" xfId="0" applyFont="1" applyFill="1" applyBorder="1" applyAlignment="1" applyProtection="1">
      <alignment horizontal="left" vertical="top" wrapText="1"/>
      <protection locked="0"/>
    </xf>
    <xf numFmtId="0" fontId="1" fillId="9" borderId="9" xfId="0" applyFont="1" applyFill="1" applyBorder="1" applyAlignment="1" applyProtection="1">
      <alignment horizontal="left" vertical="center" wrapText="1"/>
      <protection locked="0"/>
    </xf>
    <xf numFmtId="0" fontId="1" fillId="9" borderId="7" xfId="0" applyFont="1" applyFill="1" applyBorder="1" applyAlignment="1" applyProtection="1">
      <alignment horizontal="left" vertical="center" wrapText="1"/>
      <protection locked="0"/>
    </xf>
    <xf numFmtId="0" fontId="1" fillId="9" borderId="8" xfId="0" applyFont="1" applyFill="1" applyBorder="1" applyAlignment="1" applyProtection="1">
      <alignment horizontal="left" vertical="center" wrapText="1"/>
      <protection locked="0"/>
    </xf>
    <xf numFmtId="0" fontId="8" fillId="2" borderId="13" xfId="0" applyFont="1" applyFill="1" applyBorder="1" applyAlignment="1">
      <alignment horizontal="center" vertical="center" wrapText="1"/>
    </xf>
    <xf numFmtId="0" fontId="1" fillId="7" borderId="4"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7" borderId="18"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9" borderId="4"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9" borderId="18"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8" fillId="6" borderId="17" xfId="0" applyFont="1" applyFill="1" applyBorder="1" applyAlignment="1">
      <alignment horizontal="center" vertical="top" wrapText="1"/>
    </xf>
    <xf numFmtId="0" fontId="2" fillId="2" borderId="30"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1" fillId="7" borderId="6" xfId="0" applyFont="1" applyFill="1" applyBorder="1" applyAlignment="1">
      <alignment horizontal="left" vertical="center" wrapText="1"/>
    </xf>
    <xf numFmtId="0" fontId="1" fillId="7" borderId="23" xfId="0" applyFont="1" applyFill="1" applyBorder="1" applyAlignment="1">
      <alignment horizontal="left" vertical="center" wrapText="1"/>
    </xf>
    <xf numFmtId="0" fontId="1" fillId="7" borderId="9" xfId="0" applyFont="1" applyFill="1" applyBorder="1" applyAlignment="1">
      <alignment horizontal="left" vertical="center" wrapText="1"/>
    </xf>
    <xf numFmtId="0" fontId="1" fillId="7" borderId="18" xfId="0" applyFont="1" applyFill="1" applyBorder="1" applyAlignment="1">
      <alignment horizontal="left" vertical="top" wrapText="1"/>
    </xf>
    <xf numFmtId="0" fontId="1" fillId="7" borderId="7" xfId="0" applyFont="1" applyFill="1" applyBorder="1" applyAlignment="1">
      <alignment horizontal="left" vertical="top" wrapText="1"/>
    </xf>
    <xf numFmtId="0" fontId="1" fillId="7" borderId="5" xfId="0" applyFont="1" applyFill="1" applyBorder="1" applyAlignment="1">
      <alignment horizontal="left" vertical="center" wrapText="1"/>
    </xf>
    <xf numFmtId="0" fontId="1" fillId="7" borderId="1" xfId="0" applyFont="1" applyFill="1" applyAlignment="1">
      <alignment horizontal="left" vertical="center" wrapText="1"/>
    </xf>
    <xf numFmtId="0" fontId="1" fillId="7" borderId="8" xfId="0" applyFont="1" applyFill="1" applyBorder="1" applyAlignment="1">
      <alignment horizontal="left" vertical="center" wrapText="1"/>
    </xf>
    <xf numFmtId="0" fontId="1" fillId="7" borderId="7" xfId="0" applyFont="1" applyFill="1" applyBorder="1" applyAlignment="1">
      <alignment horizontal="left" vertical="center" wrapText="1"/>
    </xf>
    <xf numFmtId="0" fontId="0" fillId="9" borderId="1" xfId="0" applyFill="1"/>
    <xf numFmtId="0" fontId="20" fillId="10" borderId="2" xfId="0" applyFont="1" applyFill="1" applyBorder="1" applyAlignment="1">
      <alignment horizontal="center" vertical="center" wrapText="1"/>
    </xf>
    <xf numFmtId="0" fontId="0" fillId="0" borderId="2" xfId="0" applyBorder="1" applyAlignment="1">
      <alignment vertical="top" wrapText="1"/>
    </xf>
    <xf numFmtId="0" fontId="0" fillId="0" borderId="2" xfId="0" applyBorder="1" applyAlignment="1" applyProtection="1">
      <alignment vertical="top" wrapText="1"/>
      <protection hidden="1"/>
    </xf>
    <xf numFmtId="0" fontId="0" fillId="16" borderId="2" xfId="0" applyFill="1" applyBorder="1" applyAlignment="1" applyProtection="1">
      <alignment vertical="top" wrapText="1"/>
      <protection locked="0"/>
    </xf>
    <xf numFmtId="164" fontId="0" fillId="16" borderId="2" xfId="0" applyNumberFormat="1" applyFill="1" applyBorder="1" applyAlignment="1" applyProtection="1">
      <alignment vertical="top" wrapText="1"/>
      <protection locked="0"/>
    </xf>
    <xf numFmtId="0" fontId="0" fillId="0" borderId="0" xfId="0" applyBorder="1" applyAlignment="1">
      <alignment vertical="center" wrapText="1"/>
    </xf>
    <xf numFmtId="0" fontId="1" fillId="4" borderId="2" xfId="0" applyFont="1" applyFill="1" applyBorder="1" applyAlignment="1" applyProtection="1">
      <alignment horizontal="center" vertical="center" wrapText="1"/>
      <protection locked="0"/>
    </xf>
    <xf numFmtId="9" fontId="1" fillId="6" borderId="2" xfId="2" applyFont="1" applyFill="1" applyBorder="1" applyAlignment="1">
      <alignment horizontal="center" vertical="center" wrapText="1"/>
    </xf>
    <xf numFmtId="0" fontId="14" fillId="3" borderId="2" xfId="0" applyFont="1" applyFill="1" applyBorder="1" applyAlignment="1">
      <alignment horizontal="center" vertical="center"/>
    </xf>
    <xf numFmtId="0" fontId="0" fillId="0" borderId="12" xfId="0" applyBorder="1"/>
    <xf numFmtId="0" fontId="0" fillId="0" borderId="11" xfId="0" applyBorder="1"/>
    <xf numFmtId="0" fontId="25" fillId="0" borderId="51" xfId="0" applyFont="1" applyBorder="1" applyAlignment="1">
      <alignment horizontal="left" wrapText="1"/>
    </xf>
    <xf numFmtId="0" fontId="25" fillId="0" borderId="52" xfId="0" applyFont="1" applyBorder="1" applyAlignment="1">
      <alignment horizontal="left" wrapText="1"/>
    </xf>
    <xf numFmtId="0" fontId="9" fillId="19" borderId="43" xfId="0" applyFont="1" applyFill="1" applyBorder="1" applyAlignment="1" applyProtection="1">
      <alignment horizontal="center" vertical="center" wrapText="1"/>
      <protection hidden="1"/>
    </xf>
    <xf numFmtId="0" fontId="0" fillId="0" borderId="45" xfId="0" applyBorder="1" applyAlignment="1" applyProtection="1">
      <alignment horizontal="center" vertical="center"/>
      <protection hidden="1"/>
    </xf>
    <xf numFmtId="0" fontId="0" fillId="0" borderId="47" xfId="0" applyBorder="1" applyAlignment="1" applyProtection="1">
      <alignment horizontal="center" vertical="center"/>
      <protection hidden="1"/>
    </xf>
    <xf numFmtId="0" fontId="3" fillId="7" borderId="34" xfId="0" applyFont="1" applyFill="1" applyBorder="1" applyAlignment="1" applyProtection="1">
      <alignment horizontal="center" vertical="center" wrapText="1"/>
      <protection locked="0"/>
    </xf>
    <xf numFmtId="0" fontId="0" fillId="0" borderId="20" xfId="0" applyBorder="1" applyAlignment="1" applyProtection="1">
      <alignment vertical="center"/>
      <protection locked="0"/>
    </xf>
    <xf numFmtId="0" fontId="0" fillId="0" borderId="3" xfId="0" applyBorder="1" applyAlignment="1" applyProtection="1">
      <alignment vertical="center"/>
      <protection locked="0"/>
    </xf>
    <xf numFmtId="0" fontId="9" fillId="19" borderId="31" xfId="0" applyFont="1" applyFill="1" applyBorder="1" applyAlignment="1" applyProtection="1">
      <alignment horizontal="center" vertical="center" wrapText="1"/>
      <protection hidden="1"/>
    </xf>
    <xf numFmtId="0" fontId="0" fillId="0" borderId="20"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4" borderId="2" xfId="0" applyFill="1" applyBorder="1" applyAlignment="1" applyProtection="1">
      <alignment horizontal="left" vertical="center"/>
      <protection locked="0"/>
    </xf>
    <xf numFmtId="0" fontId="0" fillId="0" borderId="12" xfId="0" applyBorder="1" applyProtection="1">
      <protection locked="0"/>
    </xf>
    <xf numFmtId="0" fontId="0" fillId="0" borderId="11" xfId="0" applyBorder="1" applyProtection="1">
      <protection locked="0"/>
    </xf>
    <xf numFmtId="0" fontId="3" fillId="9" borderId="34" xfId="0" applyFont="1" applyFill="1" applyBorder="1" applyAlignment="1" applyProtection="1">
      <alignment horizontal="center" vertical="center" wrapText="1"/>
      <protection locked="0"/>
    </xf>
    <xf numFmtId="0" fontId="4" fillId="0" borderId="32" xfId="0" applyFont="1" applyBorder="1" applyAlignment="1">
      <alignment horizontal="left" vertical="top" wrapText="1"/>
    </xf>
    <xf numFmtId="0" fontId="0" fillId="0" borderId="24" xfId="0" applyBorder="1"/>
    <xf numFmtId="0" fontId="0" fillId="0" borderId="25" xfId="0" applyBorder="1"/>
    <xf numFmtId="0" fontId="1" fillId="7" borderId="31" xfId="0" applyFont="1" applyFill="1" applyBorder="1" applyAlignment="1" applyProtection="1">
      <alignment horizontal="center" vertical="top" wrapText="1"/>
      <protection locked="0"/>
    </xf>
    <xf numFmtId="0" fontId="0" fillId="0" borderId="20" xfId="0" applyBorder="1" applyProtection="1">
      <protection locked="0"/>
    </xf>
    <xf numFmtId="0" fontId="0" fillId="0" borderId="3" xfId="0" applyBorder="1" applyProtection="1">
      <protection locked="0"/>
    </xf>
    <xf numFmtId="0" fontId="0" fillId="0" borderId="5" xfId="0" applyBorder="1" applyAlignment="1">
      <alignment horizontal="center"/>
    </xf>
    <xf numFmtId="0" fontId="15" fillId="3" borderId="35" xfId="0" applyFont="1" applyFill="1" applyBorder="1" applyAlignment="1">
      <alignment horizontal="center" vertical="center" wrapText="1"/>
    </xf>
    <xf numFmtId="0" fontId="0" fillId="0" borderId="16" xfId="0" applyBorder="1"/>
    <xf numFmtId="0" fontId="1" fillId="9" borderId="31" xfId="0" applyFont="1" applyFill="1" applyBorder="1" applyAlignment="1" applyProtection="1">
      <alignment horizontal="center" vertical="top" wrapText="1"/>
      <protection locked="0"/>
    </xf>
    <xf numFmtId="0" fontId="8" fillId="2" borderId="19" xfId="0" applyFont="1" applyFill="1" applyBorder="1" applyAlignment="1">
      <alignment horizontal="center" vertical="center" wrapText="1"/>
    </xf>
    <xf numFmtId="0" fontId="0" fillId="0" borderId="5" xfId="0" applyBorder="1"/>
    <xf numFmtId="0" fontId="0" fillId="0" borderId="10" xfId="0" applyBorder="1"/>
    <xf numFmtId="0" fontId="1" fillId="7" borderId="38" xfId="0" applyFont="1" applyFill="1" applyBorder="1" applyAlignment="1" applyProtection="1">
      <alignment horizontal="center" vertical="center" wrapText="1"/>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17" fillId="0" borderId="1" xfId="0" applyFont="1" applyAlignment="1">
      <alignment horizontal="left"/>
    </xf>
    <xf numFmtId="0" fontId="23" fillId="0" borderId="0" xfId="0" applyFont="1" applyBorder="1"/>
    <xf numFmtId="0" fontId="1" fillId="7" borderId="36" xfId="0" applyFont="1" applyFill="1" applyBorder="1" applyAlignment="1" applyProtection="1">
      <alignment horizontal="center" vertical="top" wrapText="1"/>
      <protection locked="0"/>
    </xf>
    <xf numFmtId="0" fontId="0" fillId="0" borderId="22" xfId="0" applyBorder="1" applyProtection="1">
      <protection locked="0"/>
    </xf>
    <xf numFmtId="0" fontId="0" fillId="0" borderId="17" xfId="0" applyBorder="1" applyProtection="1">
      <protection locked="0"/>
    </xf>
    <xf numFmtId="0" fontId="8" fillId="0" borderId="1" xfId="0" applyFont="1" applyAlignment="1">
      <alignment horizontal="center"/>
    </xf>
    <xf numFmtId="0" fontId="0" fillId="0" borderId="0" xfId="0" applyBorder="1"/>
    <xf numFmtId="0" fontId="2" fillId="2" borderId="28"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9" borderId="36" xfId="0" applyFont="1" applyFill="1" applyBorder="1" applyAlignment="1" applyProtection="1">
      <alignment horizontal="center" vertical="top" wrapText="1"/>
      <protection locked="0"/>
    </xf>
    <xf numFmtId="0" fontId="1" fillId="7" borderId="34" xfId="0" applyFont="1" applyFill="1" applyBorder="1" applyAlignment="1" applyProtection="1">
      <alignment horizontal="center" vertical="center" wrapText="1"/>
      <protection locked="0"/>
    </xf>
    <xf numFmtId="0" fontId="3" fillId="9" borderId="39" xfId="0" applyFont="1" applyFill="1" applyBorder="1" applyAlignment="1" applyProtection="1">
      <alignment horizontal="center" vertical="center" wrapText="1"/>
      <protection locked="0"/>
    </xf>
    <xf numFmtId="0" fontId="0" fillId="0" borderId="22" xfId="0" applyBorder="1" applyAlignment="1" applyProtection="1">
      <alignment vertical="center"/>
      <protection locked="0"/>
    </xf>
    <xf numFmtId="0" fontId="0" fillId="0" borderId="17" xfId="0" applyBorder="1" applyAlignment="1" applyProtection="1">
      <alignment vertical="center"/>
      <protection locked="0"/>
    </xf>
    <xf numFmtId="0" fontId="3" fillId="7" borderId="38" xfId="0" applyFont="1" applyFill="1" applyBorder="1" applyAlignment="1" applyProtection="1">
      <alignment horizontal="center" vertical="center" wrapText="1"/>
      <protection locked="0"/>
    </xf>
    <xf numFmtId="0" fontId="3" fillId="9" borderId="38" xfId="0" applyFont="1" applyFill="1" applyBorder="1" applyAlignment="1" applyProtection="1">
      <alignment horizontal="center" vertical="center" wrapText="1"/>
      <protection locked="0"/>
    </xf>
    <xf numFmtId="0" fontId="3" fillId="7" borderId="39" xfId="0" applyFont="1" applyFill="1" applyBorder="1" applyAlignment="1" applyProtection="1">
      <alignment horizontal="center" vertical="center" wrapText="1"/>
      <protection locked="0"/>
    </xf>
    <xf numFmtId="0" fontId="11" fillId="3" borderId="21" xfId="0" applyFont="1" applyFill="1" applyBorder="1" applyAlignment="1">
      <alignment horizontal="center" vertical="center"/>
    </xf>
    <xf numFmtId="0" fontId="0" fillId="0" borderId="0" xfId="0" applyBorder="1" applyAlignment="1">
      <alignment horizontal="center"/>
    </xf>
    <xf numFmtId="0" fontId="2" fillId="2" borderId="33" xfId="0" applyFont="1" applyFill="1" applyBorder="1" applyAlignment="1">
      <alignment horizontal="center" vertical="center" wrapText="1"/>
    </xf>
    <xf numFmtId="0" fontId="0" fillId="0" borderId="6" xfId="0" applyBorder="1"/>
    <xf numFmtId="0" fontId="2" fillId="2" borderId="37" xfId="0" applyFont="1" applyFill="1" applyBorder="1" applyAlignment="1">
      <alignment horizontal="center" vertical="center" wrapText="1"/>
    </xf>
    <xf numFmtId="0" fontId="9" fillId="3" borderId="30" xfId="0" applyFont="1" applyFill="1" applyBorder="1" applyAlignment="1">
      <alignment horizontal="left" vertical="top" wrapText="1"/>
    </xf>
    <xf numFmtId="0" fontId="0" fillId="0" borderId="8" xfId="0" applyBorder="1"/>
    <xf numFmtId="0" fontId="0" fillId="4" borderId="11" xfId="0" applyFill="1" applyBorder="1" applyAlignment="1" applyProtection="1">
      <alignment horizontal="center" vertical="center"/>
      <protection locked="0"/>
    </xf>
    <xf numFmtId="0" fontId="18" fillId="3" borderId="5" xfId="0" applyFont="1" applyFill="1" applyBorder="1" applyAlignment="1">
      <alignment horizontal="center"/>
    </xf>
    <xf numFmtId="0" fontId="9" fillId="19" borderId="44" xfId="0" applyFont="1" applyFill="1" applyBorder="1" applyAlignment="1" applyProtection="1">
      <alignment horizontal="center" vertical="center" wrapText="1"/>
      <protection hidden="1"/>
    </xf>
    <xf numFmtId="0" fontId="9" fillId="19" borderId="46" xfId="0" applyFont="1" applyFill="1" applyBorder="1" applyAlignment="1" applyProtection="1">
      <alignment horizontal="center" vertical="center" wrapText="1"/>
      <protection hidden="1"/>
    </xf>
    <xf numFmtId="0" fontId="9" fillId="19" borderId="48" xfId="0" applyFont="1" applyFill="1" applyBorder="1" applyAlignment="1" applyProtection="1">
      <alignment horizontal="center" vertical="center" wrapText="1"/>
      <protection hidden="1"/>
    </xf>
    <xf numFmtId="0" fontId="9" fillId="19" borderId="50" xfId="0" applyFont="1" applyFill="1" applyBorder="1" applyAlignment="1" applyProtection="1">
      <alignment horizontal="center" vertical="center" wrapText="1"/>
      <protection hidden="1"/>
    </xf>
    <xf numFmtId="0" fontId="2" fillId="9" borderId="40" xfId="0" applyFont="1" applyFill="1" applyBorder="1" applyAlignment="1">
      <alignment horizontal="left" vertical="center" wrapText="1"/>
    </xf>
    <xf numFmtId="0" fontId="2" fillId="9" borderId="41" xfId="0" applyFont="1" applyFill="1" applyBorder="1" applyAlignment="1">
      <alignment horizontal="left" vertical="center" wrapText="1"/>
    </xf>
    <xf numFmtId="0" fontId="2" fillId="9" borderId="15" xfId="0" applyFont="1" applyFill="1" applyBorder="1" applyAlignment="1">
      <alignment horizontal="left" vertical="center" wrapText="1"/>
    </xf>
    <xf numFmtId="0" fontId="0" fillId="0" borderId="49" xfId="0" applyBorder="1" applyAlignment="1" applyProtection="1">
      <alignment horizontal="center" vertical="center"/>
      <protection hidden="1"/>
    </xf>
    <xf numFmtId="0" fontId="13" fillId="0" borderId="1" xfId="1" applyFont="1" applyAlignment="1">
      <alignment horizontal="left"/>
    </xf>
    <xf numFmtId="0" fontId="7" fillId="0" borderId="1" xfId="0" applyFont="1" applyAlignment="1">
      <alignment horizontal="left" wrapText="1"/>
    </xf>
    <xf numFmtId="0" fontId="5" fillId="0" borderId="1" xfId="0" applyFont="1" applyAlignment="1">
      <alignment horizontal="left" vertical="center"/>
    </xf>
    <xf numFmtId="0" fontId="6" fillId="8" borderId="1" xfId="0" applyFont="1" applyFill="1" applyAlignment="1">
      <alignment horizontal="left" vertical="center"/>
    </xf>
    <xf numFmtId="0" fontId="1" fillId="0" borderId="1" xfId="0" applyFont="1" applyAlignment="1">
      <alignment horizontal="left" vertical="top" wrapText="1"/>
    </xf>
    <xf numFmtId="0" fontId="13" fillId="0" borderId="1" xfId="1" applyFont="1" applyAlignment="1">
      <alignment horizontal="left" wrapText="1"/>
    </xf>
    <xf numFmtId="0" fontId="22" fillId="12" borderId="1" xfId="0" applyFont="1" applyFill="1" applyAlignment="1">
      <alignment wrapText="1"/>
    </xf>
    <xf numFmtId="0" fontId="0" fillId="0" borderId="1" xfId="0"/>
    <xf numFmtId="0" fontId="0" fillId="11" borderId="1" xfId="0" applyFill="1" applyAlignment="1">
      <alignment wrapText="1"/>
    </xf>
    <xf numFmtId="0" fontId="22" fillId="12" borderId="1" xfId="0" applyFont="1" applyFill="1"/>
    <xf numFmtId="0" fontId="0" fillId="0" borderId="1" xfId="0" applyAlignment="1">
      <alignment wrapText="1"/>
    </xf>
    <xf numFmtId="0" fontId="20" fillId="12" borderId="1" xfId="0" applyFont="1" applyFill="1"/>
  </cellXfs>
  <cellStyles count="3">
    <cellStyle name="Lien hypertexte" xfId="1" builtinId="8"/>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xxessintl.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whitehouse.gov/presidential-actions/2026/04/strengthening-actions-taken-to-adjust-imports-of-aluminum-steel-and-copper-into-the-united-states/" TargetMode="External"/><Relationship Id="rId1" Type="http://schemas.openxmlformats.org/officeDocument/2006/relationships/hyperlink" Target="https://www.cbp.gov/trade/programs-administration/entry-summary/232-tariffs-aluminum-and-steel-faqs"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content.govdelivery.com/bulletins/gd/USDHSCBP-4117593?wgt_ref=USDHSCBP_WIDGET_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BP35"/>
  <sheetViews>
    <sheetView showGridLines="0" tabSelected="1" workbookViewId="0">
      <selection activeCell="B4" sqref="B4:B9"/>
    </sheetView>
  </sheetViews>
  <sheetFormatPr baseColWidth="10" defaultColWidth="0" defaultRowHeight="15" zeroHeight="1" x14ac:dyDescent="0.25"/>
  <cols>
    <col min="1" max="1" width="16.7109375" bestFit="1" customWidth="1"/>
    <col min="2" max="2" width="18.7109375" bestFit="1" customWidth="1"/>
    <col min="3" max="3" width="4.42578125" bestFit="1" customWidth="1"/>
    <col min="4" max="4" width="8.7109375" bestFit="1" customWidth="1"/>
    <col min="5" max="5" width="2.7109375" bestFit="1" customWidth="1"/>
    <col min="6" max="6" width="12.85546875" customWidth="1"/>
    <col min="7" max="7" width="2.7109375" bestFit="1" customWidth="1"/>
    <col min="8" max="8" width="12.42578125" customWidth="1"/>
    <col min="9" max="9" width="2.7109375" bestFit="1" customWidth="1"/>
    <col min="10" max="10" width="13.140625" bestFit="1" customWidth="1"/>
    <col min="11" max="11" width="11.42578125" bestFit="1" customWidth="1"/>
    <col min="12" max="12" width="12.140625" bestFit="1" customWidth="1"/>
    <col min="13" max="13" width="9" bestFit="1" customWidth="1"/>
    <col min="14" max="14" width="11.28515625" customWidth="1"/>
    <col min="15" max="16" width="11" customWidth="1"/>
    <col min="17" max="17" width="12.7109375" customWidth="1"/>
    <col min="18" max="18" width="12.140625" customWidth="1"/>
    <col min="19" max="19" width="14.5703125" bestFit="1" customWidth="1"/>
    <col min="20" max="20" width="15.28515625" bestFit="1" customWidth="1"/>
    <col min="21" max="21" width="12" bestFit="1" customWidth="1"/>
    <col min="22" max="22" width="13" customWidth="1"/>
    <col min="23" max="23" width="48.42578125" customWidth="1"/>
    <col min="24" max="25" width="9.5703125" hidden="1" customWidth="1"/>
    <col min="26" max="27" width="9.5703125" style="1" hidden="1" customWidth="1"/>
    <col min="28" max="32" width="9.5703125" hidden="1" customWidth="1"/>
    <col min="33" max="33" width="6.140625" hidden="1" customWidth="1"/>
    <col min="34" max="34" width="16.42578125" hidden="1" customWidth="1"/>
    <col min="35" max="35" width="14.7109375" hidden="1" customWidth="1"/>
    <col min="36" max="39" width="9.5703125" hidden="1" customWidth="1"/>
    <col min="40" max="40" width="14.5703125" hidden="1" customWidth="1"/>
    <col min="41" max="42" width="9.5703125" hidden="1" customWidth="1"/>
    <col min="43" max="43" width="7.5703125" hidden="1" customWidth="1"/>
    <col min="44" max="44" width="17.85546875" hidden="1" customWidth="1"/>
    <col min="45" max="45" width="13.42578125" hidden="1" customWidth="1"/>
    <col min="46" max="46" width="13" hidden="1" customWidth="1"/>
    <col min="47" max="50" width="9.5703125" hidden="1" customWidth="1"/>
    <col min="51" max="51" width="17.28515625" hidden="1" customWidth="1"/>
    <col min="52" max="52" width="14.85546875" hidden="1" customWidth="1"/>
    <col min="53" max="53" width="10.7109375" hidden="1" customWidth="1"/>
    <col min="54" max="54" width="13.5703125" hidden="1" customWidth="1"/>
    <col min="55" max="55" width="13.85546875" hidden="1" customWidth="1"/>
    <col min="56" max="56" width="12" hidden="1" customWidth="1"/>
    <col min="57" max="57" width="17.5703125" hidden="1" customWidth="1"/>
    <col min="58" max="58" width="14" hidden="1" customWidth="1"/>
    <col min="59" max="59" width="16.5703125" hidden="1" customWidth="1"/>
    <col min="60" max="60" width="16.42578125" hidden="1" customWidth="1"/>
    <col min="61" max="61" width="12.85546875" hidden="1" customWidth="1"/>
    <col min="62" max="62" width="12.42578125" hidden="1" customWidth="1"/>
    <col min="63" max="63" width="10.140625" hidden="1" customWidth="1"/>
    <col min="64" max="64" width="14.42578125" hidden="1" customWidth="1"/>
    <col min="65" max="65" width="16.28515625" hidden="1" customWidth="1"/>
    <col min="66" max="66" width="21.5703125" hidden="1" customWidth="1"/>
    <col min="67" max="67" width="20" hidden="1" customWidth="1"/>
    <col min="68" max="68" width="19.28515625" hidden="1" customWidth="1"/>
    <col min="69" max="16384" width="9.140625" hidden="1"/>
  </cols>
  <sheetData>
    <row r="1" spans="1:68" ht="40.5" customHeight="1" thickBot="1" x14ac:dyDescent="0.3">
      <c r="A1" s="9" t="e" vm="1">
        <v>#VALUE!</v>
      </c>
      <c r="B1" s="10" t="s">
        <v>0</v>
      </c>
      <c r="C1" s="126" t="s">
        <v>1</v>
      </c>
      <c r="D1" s="127"/>
      <c r="E1" s="127"/>
      <c r="F1" s="127"/>
      <c r="G1" s="127"/>
      <c r="H1" s="127"/>
      <c r="I1" s="127"/>
      <c r="J1" s="127"/>
      <c r="K1" s="127"/>
      <c r="L1" s="127"/>
      <c r="M1" s="127"/>
      <c r="N1" s="134" t="s">
        <v>2</v>
      </c>
      <c r="O1" s="103"/>
      <c r="P1" s="133"/>
      <c r="Q1" s="90"/>
      <c r="R1" s="77" t="s">
        <v>1354</v>
      </c>
      <c r="S1" s="78"/>
      <c r="T1" s="78"/>
      <c r="U1" s="78"/>
      <c r="V1" s="78"/>
      <c r="W1" s="78"/>
    </row>
    <row r="2" spans="1:68" ht="66" customHeight="1" thickBot="1" x14ac:dyDescent="0.3">
      <c r="A2" s="99" t="s">
        <v>3</v>
      </c>
      <c r="B2" s="100"/>
      <c r="C2" s="131" t="s">
        <v>4</v>
      </c>
      <c r="D2" s="132"/>
      <c r="E2" s="132"/>
      <c r="F2" s="132"/>
      <c r="G2" s="132"/>
      <c r="H2" s="132"/>
      <c r="I2" s="132"/>
      <c r="J2" s="132"/>
      <c r="K2" s="132"/>
      <c r="L2" s="132"/>
      <c r="M2" s="132"/>
      <c r="N2" s="132"/>
      <c r="O2" s="132"/>
      <c r="P2" s="132"/>
      <c r="Q2" s="132"/>
      <c r="R2" s="139" t="s">
        <v>1100</v>
      </c>
      <c r="S2" s="140"/>
      <c r="T2" s="140"/>
      <c r="U2" s="140"/>
      <c r="V2" s="140"/>
      <c r="W2" s="141"/>
    </row>
    <row r="3" spans="1:68" ht="54.95" customHeight="1" x14ac:dyDescent="0.25">
      <c r="A3" s="8" t="s">
        <v>5</v>
      </c>
      <c r="B3" s="8" t="s">
        <v>6</v>
      </c>
      <c r="C3" s="128" t="s">
        <v>7</v>
      </c>
      <c r="D3" s="129"/>
      <c r="E3" s="130" t="s">
        <v>1101</v>
      </c>
      <c r="F3" s="104"/>
      <c r="G3" s="102" t="s">
        <v>8</v>
      </c>
      <c r="H3" s="104"/>
      <c r="I3" s="102" t="s">
        <v>9</v>
      </c>
      <c r="J3" s="103"/>
      <c r="K3" s="103"/>
      <c r="L3" s="104"/>
      <c r="M3" s="2" t="s">
        <v>10</v>
      </c>
      <c r="N3" s="3" t="s">
        <v>11</v>
      </c>
      <c r="O3" s="4" t="s">
        <v>12</v>
      </c>
      <c r="P3" s="4" t="s">
        <v>13</v>
      </c>
      <c r="Q3" s="53" t="s">
        <v>14</v>
      </c>
      <c r="R3" s="54" t="s">
        <v>15</v>
      </c>
      <c r="S3" s="48" t="s">
        <v>16</v>
      </c>
      <c r="T3" s="8" t="s">
        <v>17</v>
      </c>
      <c r="U3" s="8" t="s">
        <v>18</v>
      </c>
      <c r="V3" s="8" t="s">
        <v>19</v>
      </c>
      <c r="W3" s="55" t="s">
        <v>20</v>
      </c>
      <c r="X3" s="1" t="s">
        <v>21</v>
      </c>
      <c r="Y3" s="1" t="s">
        <v>22</v>
      </c>
      <c r="Z3" s="1" t="s">
        <v>1072</v>
      </c>
      <c r="AA3" s="1" t="s">
        <v>1073</v>
      </c>
      <c r="AB3" t="s">
        <v>35</v>
      </c>
      <c r="AC3" s="1" t="s">
        <v>1074</v>
      </c>
      <c r="AD3" s="1" t="s">
        <v>34</v>
      </c>
      <c r="AE3" s="1" t="s">
        <v>1075</v>
      </c>
      <c r="AF3" t="s">
        <v>1076</v>
      </c>
      <c r="AG3" t="s">
        <v>1077</v>
      </c>
      <c r="AH3" t="s">
        <v>1078</v>
      </c>
      <c r="AI3" t="s">
        <v>1079</v>
      </c>
      <c r="AJ3" t="s">
        <v>1080</v>
      </c>
      <c r="AK3" t="s">
        <v>1081</v>
      </c>
      <c r="AL3" t="s">
        <v>1082</v>
      </c>
      <c r="AM3" t="s">
        <v>1083</v>
      </c>
      <c r="AN3" t="s">
        <v>1084</v>
      </c>
      <c r="AO3" t="s">
        <v>1085</v>
      </c>
      <c r="AP3" s="1" t="s">
        <v>1086</v>
      </c>
      <c r="AQ3" s="1" t="s">
        <v>1087</v>
      </c>
      <c r="AR3" s="1" t="s">
        <v>1088</v>
      </c>
      <c r="AS3" s="1" t="s">
        <v>1089</v>
      </c>
      <c r="AT3" t="s">
        <v>1090</v>
      </c>
      <c r="AU3" t="s">
        <v>23</v>
      </c>
      <c r="AV3" t="s">
        <v>24</v>
      </c>
      <c r="AW3" t="s">
        <v>25</v>
      </c>
      <c r="AX3" t="s">
        <v>321</v>
      </c>
      <c r="AY3" t="s">
        <v>26</v>
      </c>
      <c r="AZ3" t="s">
        <v>27</v>
      </c>
      <c r="BA3" t="s">
        <v>28</v>
      </c>
      <c r="BB3" t="s">
        <v>29</v>
      </c>
      <c r="BC3" t="s">
        <v>30</v>
      </c>
      <c r="BD3" t="s">
        <v>31</v>
      </c>
      <c r="BE3" t="s">
        <v>32</v>
      </c>
      <c r="BF3" t="s">
        <v>1091</v>
      </c>
      <c r="BG3" t="s">
        <v>1092</v>
      </c>
      <c r="BH3" t="s">
        <v>1093</v>
      </c>
      <c r="BI3" t="s">
        <v>1094</v>
      </c>
      <c r="BJ3" t="s">
        <v>33</v>
      </c>
      <c r="BK3" t="s">
        <v>1095</v>
      </c>
      <c r="BL3" t="s">
        <v>1096</v>
      </c>
      <c r="BM3" t="s">
        <v>1097</v>
      </c>
      <c r="BN3" t="s">
        <v>1098</v>
      </c>
      <c r="BO3" t="s">
        <v>1352</v>
      </c>
      <c r="BP3" t="s">
        <v>1353</v>
      </c>
    </row>
    <row r="4" spans="1:68" ht="15" customHeight="1" x14ac:dyDescent="0.25">
      <c r="A4" s="95"/>
      <c r="B4" s="110"/>
      <c r="C4" s="49" t="b">
        <v>0</v>
      </c>
      <c r="D4" s="56" t="s">
        <v>36</v>
      </c>
      <c r="E4" s="49" t="b">
        <v>0</v>
      </c>
      <c r="F4" s="56" t="s">
        <v>37</v>
      </c>
      <c r="G4" s="49" t="b">
        <v>0</v>
      </c>
      <c r="H4" s="61" t="s">
        <v>37</v>
      </c>
      <c r="I4" s="49" t="b">
        <v>0</v>
      </c>
      <c r="J4" s="30" t="s">
        <v>1071</v>
      </c>
      <c r="K4" s="30"/>
      <c r="L4" s="29"/>
      <c r="M4" s="105"/>
      <c r="N4" s="119"/>
      <c r="O4" s="82"/>
      <c r="P4" s="82"/>
      <c r="Q4" s="125"/>
      <c r="R4" s="79" t="str">
        <f>IF(AA4&lt;&gt;"FOUND","POPULATE HTS MAP",IF(AD4=TRUE,"MANUAL REVIEW",IF(AB4="NONE","NO SECTION 232",IF(OR(AW4=FALSE,AX4=TRUE),"NO SECTION 232",IF(BP4=FALSE,"NO SECTION 232",IF(BK4=TRUE,IF(BC4&lt;&gt;"",BC4,"MANUAL REVIEW"),IF(AND(AY4=TRUE,AT4=TRUE),"9903.82.03",IF(AND(BE4=TRUE,BL4=TRUE),"9903.82.13",IF(BG4=TRUE,IF(TRIM(BA4)&lt;&gt;"",BA4,AZ4),IF(BH4=TRUE,IF(BM4&lt;&gt;"",BM4,AZ4),IF(BD4=TRUE,IF(BN4&lt;&gt;"",BN4,AZ4),AZ4)))))))))))</f>
        <v>POPULATE HTS MAP</v>
      </c>
      <c r="S4" s="85" t="str">
        <f>IF(R4="9903.82.02","50% additional",IF(R4="9903.82.03","0% additional",IF(R4="9903.82.04","25% additional",IF(R4="9903.82.05","15% additional",IF(R4="9903.82.06","10% additional",IF(R4="9903.82.07","Top-up to 10% total",IF(R4="9903.82.08","No additional duty if Column 1 &gt;= 10%",IF(R4="9903.82.09","25% additional",IF(R4="9903.82.10","Top-up to 15% total",IF(R4="9903.82.11","No additional duty if Column 1 &gt;= 15%",IF(R4="9903.82.12","25% additional",IF(R4="9903.82.13","0% additional",IF(OR(R4="MANUAL REVIEW",R4="POPULATE HTS MAP",R4="NO SECTION 232"),R4,"Check rule")))))))))))))</f>
        <v>POPULATE HTS MAP</v>
      </c>
      <c r="T4" s="85" t="str">
        <f>IF(OR(R4="MANUAL REVIEW",R4="POPULATE HTS MAP"),"REVIEW REQUIRED","OK")</f>
        <v>REVIEW REQUIRED</v>
      </c>
      <c r="U4" s="85" t="str">
        <f>IF(R4="POPULATE HTS MAP","HTS not mapped",IF(R4="NO SECTION 232",IF(AND(AA4="FOUND",AW4=TRUE,AX4=FALSE,AB4&lt;&gt;"NONE",BP4=FALSE),"Selected metal does not match applicable covered metal","Out of scope / removed / none"),IF(R4="MANUAL REVIEW","Manual review required",IF(R4="9903.82.03","De minimis &lt;15%",IF(OR(R4="9903.82.04",R4="9903.82.05"),"UK reduced rate",IF(OR(R4="9903.82.06",R4="9903.82.07",R4="9903.82.08"),"US metal rule",IF(OR(R4="9903.82.10",R4="9903.82.11",R4="9903.82.12"),"Annex III temporary rule","Default rule")))))))</f>
        <v>HTS not mapped</v>
      </c>
      <c r="V4" s="85" t="str">
        <f>IF(OR(R4="MANUAL REVIEW",AA4="NOT FOUND",AD4=TRUE),"YES","NO")</f>
        <v>YES</v>
      </c>
      <c r="W4" s="135" t="str">
        <f>IF(R4="9903.82.03","Report aggregate applicable metal weight in KG as second quantity",IF(R4="MANUAL REVIEW","Review origin/content/supporting documentation before filing",IF(R4="POPULATE HTS MAP","HTS mapping missing",BF4)))</f>
        <v>HTS mapping missing</v>
      </c>
      <c r="X4" s="1" t="str">
        <f>SUBSTITUTE(SUBSTITUTE(TRIM(B4),".","")," ","")</f>
        <v/>
      </c>
      <c r="Y4" s="1" t="str">
        <f>IF($X4="","",IFERROR(LOOKUP(2,1/(('HTS Mapping'!$A$3:$A$1000&lt;&gt;"")*(LEFT($X4,LEN('HTS Mapping'!$A$3:$A$1000&amp;""))=('HTS Mapping'!$A$3:$A$1000&amp;""))),ROW('HTS Mapping'!$A$3:$A$1000)),""))</f>
        <v/>
      </c>
      <c r="Z4" s="1" t="str" cm="1">
        <f t="array" ref="Z4">IF(Y4="","",INDEX('HTS Mapping'!$A:$A,Y4))</f>
        <v/>
      </c>
      <c r="AA4" s="1" t="str">
        <f>IF(Y4="","NOT FOUND","FOUND")</f>
        <v>NOT FOUND</v>
      </c>
      <c r="AB4" s="1" t="str">
        <f>IF(C7=TRUE,"NONE",IF(C4=TRUE,"STEEL",IF(C5=TRUE,"ALUMINUM",IF(C6=TRUE,"COPPER",""))))</f>
        <v/>
      </c>
      <c r="AC4" s="1">
        <f>COUNTIF(C4:C7,TRUE)</f>
        <v>0</v>
      </c>
      <c r="AD4" s="1" t="b">
        <f>OR(AND(C7=TRUE,COUNTIF(C4:C6,TRUE)&gt;0),COUNTIF(C4:C6,TRUE)&gt;1,COUNTIF(C4:C7,TRUE)=0)</f>
        <v>1</v>
      </c>
      <c r="AE4" t="b">
        <f>E4=TRUE</f>
        <v>0</v>
      </c>
      <c r="AF4" s="1" t="b">
        <f>E5=TRUE</f>
        <v>0</v>
      </c>
      <c r="AG4" s="1" t="b">
        <f>E6=TRUE</f>
        <v>0</v>
      </c>
      <c r="AH4" s="1" t="b">
        <f>COUNTIF(E4:E6,TRUE)=1</f>
        <v>0</v>
      </c>
      <c r="AI4" s="1" t="b">
        <f>AND(AH4=TRUE,AE4=TRUE)</f>
        <v>0</v>
      </c>
      <c r="AJ4" s="1" t="b">
        <f>G4=TRUE</f>
        <v>0</v>
      </c>
      <c r="AK4" s="1" t="b">
        <f>G5=TRUE</f>
        <v>0</v>
      </c>
      <c r="AL4" s="1" t="b">
        <f>G6=TRUE</f>
        <v>0</v>
      </c>
      <c r="AM4" s="1" t="b">
        <f>COUNTIF(G4:G6,TRUE)=1</f>
        <v>0</v>
      </c>
      <c r="AN4" s="1" t="b">
        <f>AND(AM4=TRUE,AJ4=TRUE)</f>
        <v>0</v>
      </c>
      <c r="AO4" t="b">
        <f>I4=TRUE</f>
        <v>0</v>
      </c>
      <c r="AP4" t="b">
        <f>I5=TRUE</f>
        <v>0</v>
      </c>
      <c r="AQ4" s="1" t="b">
        <f>I6=TRUE</f>
        <v>0</v>
      </c>
      <c r="AR4" s="1" t="b">
        <f>COUNTIF(I4:I6,TRUE)=1</f>
        <v>0</v>
      </c>
      <c r="AS4" s="1" t="b">
        <f>AND(ISNUMBER(L8),L8&gt;=0,L8&lt;=1)</f>
        <v>0</v>
      </c>
      <c r="AT4" s="1" t="b">
        <f>AND(AR4=TRUE,AO4=TRUE,AS4=TRUE,L8&lt;15%)</f>
        <v>0</v>
      </c>
      <c r="AU4" s="1" t="str" cm="1">
        <f t="array" ref="AU4">IF(Y4="","",INDEX('HTS Mapping'!$B:$B,Y4))</f>
        <v/>
      </c>
      <c r="AV4" s="1" t="str" cm="1">
        <f t="array" ref="AV4">IF(Y4="","",INDEX('HTS Mapping'!$C:$C,Y4))</f>
        <v/>
      </c>
      <c r="AW4" s="1" t="b" cm="1">
        <f t="array" ref="AW4">IF(Y4="",FALSE,OR(INDEX('HTS Mapping'!$D:$D,Y4)=TRUE,INDEX('HTS Mapping'!$D:$D,Y4)="TRUE"))</f>
        <v>0</v>
      </c>
      <c r="AX4" s="1" t="b" cm="1">
        <f t="array" ref="AX4">IF(Y4="",FALSE,OR(INDEX('HTS Mapping'!$E:$E,Y4)=TRUE,INDEX('HTS Mapping'!$E:$E,Y4)="TRUE"))</f>
        <v>0</v>
      </c>
      <c r="AY4" s="1" t="b" cm="1">
        <f t="array" ref="AY4">IF(Y4="",FALSE,OR(INDEX('HTS Mapping'!$F:$F,Y4)=TRUE,INDEX('HTS Mapping'!$F:$F,Y4)="TRUE"))</f>
        <v>0</v>
      </c>
      <c r="AZ4" t="str" cm="1">
        <f t="array" ref="AZ4">IF(Y4="","",INDEX('HTS Mapping'!$G:$G,Y4))</f>
        <v/>
      </c>
      <c r="BA4" t="str" cm="1">
        <f t="array" ref="BA4">IF(Y4="","",TRIM(INDEX('HTS Mapping'!$H:$H,Y4)))</f>
        <v/>
      </c>
      <c r="BB4" t="str" cm="1">
        <f t="array" ref="BB4">IF(Y4="","",INDEX('HTS Mapping'!$I:$I,Y4))</f>
        <v/>
      </c>
      <c r="BC4" t="str" cm="1">
        <f t="array" ref="BC4">IF(Y4="","",INDEX('HTS Mapping'!$J:$J,Y4))</f>
        <v/>
      </c>
      <c r="BD4" t="b" cm="1">
        <f t="array" ref="BD4">IF(Y4="",FALSE,OR(INDEX('HTS Mapping'!$K:$K,Y4)=TRUE,INDEX('HTS Mapping'!$K:$K,Y4)="TRUE"))</f>
        <v>0</v>
      </c>
      <c r="BE4" t="b" cm="1">
        <f t="array" ref="BE4">IF(Y4="",FALSE,OR(INDEX('HTS Mapping'!$L:$L,Y4)=TRUE,INDEX('HTS Mapping'!$L:$L,Y4)="TRUE"))</f>
        <v>0</v>
      </c>
      <c r="BF4" t="str" cm="1">
        <f t="array" ref="BF4">IF(Y4="","",INDEX('HTS Mapping'!$M:$M,Y4))</f>
        <v/>
      </c>
      <c r="BG4" t="b">
        <f>AND(AI4=TRUE,TRIM(BA4)&lt;&gt;"")</f>
        <v>0</v>
      </c>
      <c r="BH4" t="b">
        <f>AND(AN4=TRUE,TRIM(BB4)&lt;&gt;"")</f>
        <v>0</v>
      </c>
      <c r="BI4">
        <f>IFERROR('Automation Inputs'!E5,"")</f>
        <v>0</v>
      </c>
      <c r="BJ4" t="b">
        <f>OR('Automation Inputs'!F5=TRUE,'Automation Inputs'!F5="TRUE")</f>
        <v>0</v>
      </c>
      <c r="BK4" t="b">
        <f>OR('Automation Inputs'!G5=TRUE,'Automation Inputs'!G5="TRUE")</f>
        <v>0</v>
      </c>
      <c r="BL4" t="b">
        <f>OR('Automation Inputs'!H5=TRUE,'Automation Inputs'!H5="TRUE")</f>
        <v>0</v>
      </c>
      <c r="BM4" t="str">
        <f>IF(BH4=FALSE,"",IF(TRIM(BB4)="06","9903.82.06",IF(TRIM(BB4)="07_08",IF(AND(ISNUMBER(BI4),BI4&lt;10%),"9903.82.07","9903.82.08"),IF(TRIM(BB4)="ANNEXIII",IF(BJ4=TRUE,"9903.82.12",IF(AND(ISNUMBER(BI4),BI4&lt;15%),"9903.82.10","9903.82.11")),AZ4))))</f>
        <v/>
      </c>
      <c r="BN4" t="str">
        <f>IF(BD4=FALSE,"",IF(BJ4=TRUE,"9903.82.12",IF(AND(ISNUMBER(BI4),BI4&lt;15%),"9903.82.10","9903.82.11")))</f>
        <v/>
      </c>
      <c r="BO4" t="str">
        <f>IF(AA4&lt;&gt;"FOUND","",IF(OR(ISNUMBER(SEARCH("c(i)",AV4)),ISNUMBER(SEARCH("c(ii)",AV4)),ISNUMBER(SEARCH("c(vi)",AV4)),ISNUMBER(SEARCH("c(ix)",AV4))),"ALUMINUM",IF(OR(ISNUMBER(SEARCH("c(iii)",AV4)),ISNUMBER(SEARCH("c(iv)",AV4)),ISNUMBER(SEARCH("c(vii)",AV4)),ISNUMBER(SEARCH("c(x)",AV4))),"STEEL",IF(OR(ISNUMBER(SEARCH("c(v)",AV4)),ISNUMBER(SEARCH("c(viii)",AV4))),"COPPER",""))))</f>
        <v/>
      </c>
      <c r="BP4" t="b">
        <f>IF(AA4&lt;&gt;"FOUND",FALSE,
IF(AB4="NONE",FALSE,
OR(
AND(AB4="ALUMINUM",OR(ISNUMBER(SEARCH("c(i)",AV4)),ISNUMBER(SEARCH("c(ii)",AV4)),ISNUMBER(SEARCH("c(vi)",AV4)),ISNUMBER(SEARCH("c(ix)",AV4)))),
AND(AB4="STEEL",OR(ISNUMBER(SEARCH("c(iii)",AV4)),ISNUMBER(SEARCH("c(iv)",AV4)),ISNUMBER(SEARCH("c(vii)",AV4)),ISNUMBER(SEARCH("c(x)",AV4)))),
AND(AB4="COPPER",OR(ISNUMBER(SEARCH("c(v)",AV4)),ISNUMBER(SEARCH("c(viii)",AV4))))
)))</f>
        <v>0</v>
      </c>
    </row>
    <row r="5" spans="1:68" x14ac:dyDescent="0.25">
      <c r="A5" s="96"/>
      <c r="B5" s="111"/>
      <c r="C5" s="50" t="b">
        <v>0</v>
      </c>
      <c r="D5" s="57" t="s">
        <v>38</v>
      </c>
      <c r="E5" s="50" t="b">
        <v>0</v>
      </c>
      <c r="F5" s="57" t="s">
        <v>39</v>
      </c>
      <c r="G5" s="50" t="b">
        <v>0</v>
      </c>
      <c r="H5" s="62" t="s">
        <v>39</v>
      </c>
      <c r="I5" s="50" t="b">
        <v>0</v>
      </c>
      <c r="J5" s="32" t="s">
        <v>39</v>
      </c>
      <c r="K5" s="32"/>
      <c r="L5" s="31"/>
      <c r="M5" s="106"/>
      <c r="N5" s="83"/>
      <c r="O5" s="83"/>
      <c r="P5" s="83"/>
      <c r="Q5" s="121"/>
      <c r="R5" s="80"/>
      <c r="S5" s="86"/>
      <c r="T5" s="86"/>
      <c r="U5" s="86"/>
      <c r="V5" s="86"/>
      <c r="W5" s="136"/>
    </row>
    <row r="6" spans="1:68" x14ac:dyDescent="0.25">
      <c r="A6" s="96"/>
      <c r="B6" s="111"/>
      <c r="C6" s="50" t="b">
        <v>0</v>
      </c>
      <c r="D6" s="57" t="s">
        <v>40</v>
      </c>
      <c r="E6" s="50" t="b">
        <v>0</v>
      </c>
      <c r="F6" s="57" t="s">
        <v>41</v>
      </c>
      <c r="G6" s="50" t="b">
        <v>0</v>
      </c>
      <c r="H6" s="62" t="s">
        <v>41</v>
      </c>
      <c r="I6" s="50" t="b">
        <v>0</v>
      </c>
      <c r="J6" s="32" t="s">
        <v>41</v>
      </c>
      <c r="K6" s="32"/>
      <c r="L6" s="31"/>
      <c r="M6" s="106"/>
      <c r="N6" s="83"/>
      <c r="O6" s="83"/>
      <c r="P6" s="83"/>
      <c r="Q6" s="121"/>
      <c r="R6" s="80"/>
      <c r="S6" s="86"/>
      <c r="T6" s="86"/>
      <c r="U6" s="86"/>
      <c r="V6" s="86"/>
      <c r="W6" s="136"/>
    </row>
    <row r="7" spans="1:68" x14ac:dyDescent="0.25">
      <c r="A7" s="96"/>
      <c r="B7" s="111"/>
      <c r="C7" s="50" t="b">
        <v>0</v>
      </c>
      <c r="D7" s="57" t="s">
        <v>42</v>
      </c>
      <c r="E7" s="59"/>
      <c r="F7" s="57"/>
      <c r="G7" s="59"/>
      <c r="H7" s="62"/>
      <c r="I7" s="28"/>
      <c r="J7" s="115" t="s">
        <v>43</v>
      </c>
      <c r="K7" s="116"/>
      <c r="L7" s="117"/>
      <c r="M7" s="106"/>
      <c r="N7" s="83"/>
      <c r="O7" s="83"/>
      <c r="P7" s="83"/>
      <c r="Q7" s="121"/>
      <c r="R7" s="80"/>
      <c r="S7" s="86"/>
      <c r="T7" s="86"/>
      <c r="U7" s="86"/>
      <c r="V7" s="86"/>
      <c r="W7" s="136"/>
    </row>
    <row r="8" spans="1:68" x14ac:dyDescent="0.25">
      <c r="A8" s="96"/>
      <c r="B8" s="111"/>
      <c r="C8" s="59"/>
      <c r="D8" s="57"/>
      <c r="E8" s="59"/>
      <c r="F8" s="57"/>
      <c r="G8" s="59"/>
      <c r="H8" s="62"/>
      <c r="I8" s="28"/>
      <c r="J8" s="72"/>
      <c r="K8" s="72"/>
      <c r="L8" s="73" t="str">
        <f>IFERROR(J8/K8," ")</f>
        <v xml:space="preserve"> </v>
      </c>
      <c r="M8" s="106"/>
      <c r="N8" s="83"/>
      <c r="O8" s="83"/>
      <c r="P8" s="83"/>
      <c r="Q8" s="121"/>
      <c r="R8" s="80"/>
      <c r="S8" s="86"/>
      <c r="T8" s="86"/>
      <c r="U8" s="86"/>
      <c r="V8" s="86"/>
      <c r="W8" s="136"/>
    </row>
    <row r="9" spans="1:68" x14ac:dyDescent="0.25">
      <c r="A9" s="97"/>
      <c r="B9" s="112"/>
      <c r="C9" s="60"/>
      <c r="D9" s="58"/>
      <c r="E9" s="60"/>
      <c r="F9" s="58"/>
      <c r="G9" s="64"/>
      <c r="H9" s="63"/>
      <c r="I9" s="37"/>
      <c r="J9" s="11" t="s">
        <v>44</v>
      </c>
      <c r="K9" s="11" t="s">
        <v>45</v>
      </c>
      <c r="L9" s="12" t="s">
        <v>46</v>
      </c>
      <c r="M9" s="107"/>
      <c r="N9" s="84"/>
      <c r="O9" s="84"/>
      <c r="P9" s="84"/>
      <c r="Q9" s="122"/>
      <c r="R9" s="81"/>
      <c r="S9" s="87"/>
      <c r="T9" s="87"/>
      <c r="U9" s="87"/>
      <c r="V9" s="87"/>
      <c r="W9" s="137"/>
    </row>
    <row r="10" spans="1:68" ht="15" customHeight="1" x14ac:dyDescent="0.25">
      <c r="A10" s="101"/>
      <c r="B10" s="118"/>
      <c r="C10" s="51" t="b">
        <v>0</v>
      </c>
      <c r="D10" s="39" t="s">
        <v>36</v>
      </c>
      <c r="E10" s="51" t="b">
        <v>0</v>
      </c>
      <c r="F10" s="39" t="s">
        <v>37</v>
      </c>
      <c r="G10" s="51" t="b">
        <v>0</v>
      </c>
      <c r="H10" s="40" t="s">
        <v>37</v>
      </c>
      <c r="I10" s="51" t="b">
        <v>0</v>
      </c>
      <c r="J10" s="40" t="s">
        <v>1071</v>
      </c>
      <c r="K10" s="40"/>
      <c r="L10" s="39"/>
      <c r="M10" s="124"/>
      <c r="N10" s="91"/>
      <c r="O10" s="91"/>
      <c r="P10" s="91"/>
      <c r="Q10" s="120"/>
      <c r="R10" s="79" t="str">
        <f>IF(AA10&lt;&gt;"FOUND","POPULATE HTS MAP",IF(AD10=TRUE,"MANUAL REVIEW",IF(AB10="NONE","NO SECTION 232",IF(OR(AW10=FALSE,AX10=TRUE),"NO SECTION 232",IF(BP10=FALSE,"NO SECTION 232",IF(BK10=TRUE,IF(BC10&lt;&gt;"",BC10,"MANUAL REVIEW"),IF(AND(AY10=TRUE,AT10=TRUE),"9903.82.03",IF(AND(BE10=TRUE,BL10=TRUE),"9903.82.13",IF(BG10=TRUE,IF(TRIM(BA10)&lt;&gt;"",BA10,AZ10),IF(BH10=TRUE,IF(BM10&lt;&gt;"",BM10,AZ10),IF(BD10=TRUE,IF(BN10&lt;&gt;"",BN10,AZ10),AZ10)))))))))))</f>
        <v>POPULATE HTS MAP</v>
      </c>
      <c r="S10" s="85" t="str">
        <f>IF(R10="9903.82.02","50% additional",IF(R10="9903.82.03","0% additional",IF(R10="9903.82.04","25% additional",IF(R10="9903.82.05","15% additional",IF(R10="9903.82.06","10% additional",IF(R10="9903.82.07","Top-up to 10% total",IF(R10="9903.82.08","No additional duty if Column 1 &gt;= 10%",IF(R10="9903.82.09","25% additional",IF(R10="9903.82.10","Top-up to 15% total",IF(R10="9903.82.11","No additional duty if Column 1 &gt;= 15%",IF(R10="9903.82.12","25% additional",IF(R10="9903.82.13","0% additional",IF(OR(R10="MANUAL REVIEW",R10="POPULATE HTS MAP",R10="NO SECTION 232"),R10,"Check rule")))))))))))))</f>
        <v>POPULATE HTS MAP</v>
      </c>
      <c r="T10" s="85" t="str">
        <f>IF(OR(R10="MANUAL REVIEW",R10="POPULATE HTS MAP"),"REVIEW REQUIRED","OK")</f>
        <v>REVIEW REQUIRED</v>
      </c>
      <c r="U10" s="85" t="str">
        <f>IF(R10="POPULATE HTS MAP","HTS not mapped",IF(R10="NO SECTION 232",IF(AND(AA10="FOUND",AW10=TRUE,AX10=FALSE,AB10&lt;&gt;"NONE",BP10=FALSE),"Selected metal does not match applicable covered metal","Out of scope / removed / none"),IF(R10="MANUAL REVIEW","Manual review required",IF(R10="9903.82.03","De minimis &lt;15%",IF(OR(R10="9903.82.04",R10="9903.82.05"),"UK reduced rate",IF(OR(R10="9903.82.06",R10="9903.82.07",R10="9903.82.08"),"US metal rule",IF(OR(R10="9903.82.10",R10="9903.82.11",R10="9903.82.12"),"Annex III temporary rule","Default rule")))))))</f>
        <v>HTS not mapped</v>
      </c>
      <c r="V10" s="85" t="str">
        <f>IF(OR(R10="MANUAL REVIEW",AA10="NOT FOUND",AD10=TRUE),"YES","NO")</f>
        <v>YES</v>
      </c>
      <c r="W10" s="135" t="str">
        <f>IF(R10="9903.82.03","Report aggregate applicable metal weight in KG as second quantity",IF(R10="MANUAL REVIEW","Review origin/content/supporting documentation before filing",IF(R10="POPULATE HTS MAP","HTS mapping missing",BF10)))</f>
        <v>HTS mapping missing</v>
      </c>
      <c r="X10" s="1" t="str">
        <f>SUBSTITUTE(SUBSTITUTE(TRIM(B10),".","")," ","")</f>
        <v/>
      </c>
      <c r="Y10" s="1" t="str">
        <f>IF($X10="","",IFERROR(LOOKUP(2,1/(('HTS Mapping'!$A$3:$A$1000&lt;&gt;"")*(LEFT($X10,LEN('HTS Mapping'!$A$3:$A$1000&amp;""))=('HTS Mapping'!$A$3:$A$1000&amp;""))),ROW('HTS Mapping'!$A$3:$A$1000)),""))</f>
        <v/>
      </c>
      <c r="Z10" s="1" t="str" cm="1">
        <f t="array" ref="Z10">IF(Y10="","",INDEX('HTS Mapping'!$A:$A,Y10))</f>
        <v/>
      </c>
      <c r="AA10" s="1" t="str">
        <f>IF(Y10="","NOT FOUND","FOUND")</f>
        <v>NOT FOUND</v>
      </c>
      <c r="AB10" s="1" t="str">
        <f>IF(C13=TRUE,"NONE",IF(C10=TRUE,"STEEL",IF(C11=TRUE,"ALUMINUM",IF(C12=TRUE,"COPPER",""))))</f>
        <v/>
      </c>
      <c r="AC10" s="1">
        <f>COUNTIF(C10:C13,TRUE)</f>
        <v>0</v>
      </c>
      <c r="AD10" s="1" t="b">
        <f>OR(AND(C13=TRUE,COUNTIF(C10:C12,TRUE)&gt;0),COUNTIF(C10:C12,TRUE)&gt;1,COUNTIF(C10:C13,TRUE)=0)</f>
        <v>1</v>
      </c>
      <c r="AE10" t="b">
        <f>E10=TRUE</f>
        <v>0</v>
      </c>
      <c r="AF10" s="1" t="b">
        <f>E11=TRUE</f>
        <v>0</v>
      </c>
      <c r="AG10" s="1" t="b">
        <f>E12=TRUE</f>
        <v>0</v>
      </c>
      <c r="AH10" s="1" t="b">
        <f>COUNTIF(E10:E12,TRUE)=1</f>
        <v>0</v>
      </c>
      <c r="AI10" s="1" t="b">
        <f>AND(AH10=TRUE,AE10=TRUE)</f>
        <v>0</v>
      </c>
      <c r="AJ10" s="1" t="b">
        <f>G10=TRUE</f>
        <v>0</v>
      </c>
      <c r="AK10" s="1" t="b">
        <f>G11=TRUE</f>
        <v>0</v>
      </c>
      <c r="AL10" s="1" t="b">
        <f>G12=TRUE</f>
        <v>0</v>
      </c>
      <c r="AM10" s="1" t="b">
        <f>COUNTIF(G10:G12,TRUE)=1</f>
        <v>0</v>
      </c>
      <c r="AN10" s="1" t="b">
        <f>AND(AM10=TRUE,AJ10=TRUE)</f>
        <v>0</v>
      </c>
      <c r="AO10" t="b">
        <f>I10=TRUE</f>
        <v>0</v>
      </c>
      <c r="AP10" t="b">
        <f>I11=TRUE</f>
        <v>0</v>
      </c>
      <c r="AQ10" s="1" t="b">
        <f>I12=TRUE</f>
        <v>0</v>
      </c>
      <c r="AR10" s="1" t="b">
        <f>COUNTIF(I10:I12,TRUE)=1</f>
        <v>0</v>
      </c>
      <c r="AS10" s="1" t="b">
        <f>AND(ISNUMBER(L14),L14&gt;=0,L14&lt;=1)</f>
        <v>0</v>
      </c>
      <c r="AT10" s="1" t="b">
        <f>AND(AR10=TRUE,AO10=TRUE,AS10=TRUE,L14&lt;15%)</f>
        <v>0</v>
      </c>
      <c r="AU10" s="1" t="str" cm="1">
        <f t="array" ref="AU10">IF(Y10="","",INDEX('HTS Mapping'!$B:$B,Y10))</f>
        <v/>
      </c>
      <c r="AV10" s="1" t="str" cm="1">
        <f t="array" ref="AV10">IF(Y10="","",INDEX('HTS Mapping'!$C:$C,Y10))</f>
        <v/>
      </c>
      <c r="AW10" s="1" t="b" cm="1">
        <f t="array" ref="AW10">IF(Y10="",FALSE,OR(INDEX('HTS Mapping'!$D:$D,Y10)=TRUE,INDEX('HTS Mapping'!$D:$D,Y10)="TRUE"))</f>
        <v>0</v>
      </c>
      <c r="AX10" s="1" t="b" cm="1">
        <f t="array" ref="AX10">IF(Y10="",FALSE,OR(INDEX('HTS Mapping'!$E:$E,Y10)=TRUE,INDEX('HTS Mapping'!$E:$E,Y10)="TRUE"))</f>
        <v>0</v>
      </c>
      <c r="AY10" s="1" t="b" cm="1">
        <f t="array" ref="AY10">IF(Y10="",FALSE,OR(INDEX('HTS Mapping'!$F:$F,Y10)=TRUE,INDEX('HTS Mapping'!$F:$F,Y10)="TRUE"))</f>
        <v>0</v>
      </c>
      <c r="AZ10" t="str" cm="1">
        <f t="array" ref="AZ10">IF(Y10="","",INDEX('HTS Mapping'!$G:$G,Y10))</f>
        <v/>
      </c>
      <c r="BA10" t="str" cm="1">
        <f t="array" ref="BA10">IF(Y10="","",TRIM(INDEX('HTS Mapping'!$H:$H,Y10)))</f>
        <v/>
      </c>
      <c r="BB10" t="str" cm="1">
        <f t="array" ref="BB10">IF(Y10="","",INDEX('HTS Mapping'!$I:$I,Y10))</f>
        <v/>
      </c>
      <c r="BC10" t="str" cm="1">
        <f t="array" ref="BC10">IF(Y10="","",INDEX('HTS Mapping'!$J:$J,Y10))</f>
        <v/>
      </c>
      <c r="BD10" t="b" cm="1">
        <f t="array" ref="BD10">IF(Y10="",FALSE,OR(INDEX('HTS Mapping'!$K:$K,Y10)=TRUE,INDEX('HTS Mapping'!$K:$K,Y10)="TRUE"))</f>
        <v>0</v>
      </c>
      <c r="BE10" t="b" cm="1">
        <f t="array" ref="BE10">IF(Y10="",FALSE,OR(INDEX('HTS Mapping'!$L:$L,Y10)=TRUE,INDEX('HTS Mapping'!$L:$L,Y10)="TRUE"))</f>
        <v>0</v>
      </c>
      <c r="BF10" t="str" cm="1">
        <f t="array" ref="BF10">IF(Y10="","",INDEX('HTS Mapping'!$M:$M,Y10))</f>
        <v/>
      </c>
      <c r="BG10" t="b">
        <f>AND(AI10=TRUE,TRIM(BA10)&lt;&gt;"")</f>
        <v>0</v>
      </c>
      <c r="BH10" t="b">
        <f>AND(AN10=TRUE,TRIM(BB10)&lt;&gt;"")</f>
        <v>0</v>
      </c>
      <c r="BI10">
        <f>IFERROR('Automation Inputs'!E11,"")</f>
        <v>0</v>
      </c>
      <c r="BJ10" t="b">
        <f>OR('Automation Inputs'!F11=TRUE,'Automation Inputs'!F11="TRUE")</f>
        <v>0</v>
      </c>
      <c r="BK10" t="b">
        <f>OR('Automation Inputs'!G11=TRUE,'Automation Inputs'!G11="TRUE")</f>
        <v>0</v>
      </c>
      <c r="BL10" t="b">
        <f>OR('Automation Inputs'!H11=TRUE,'Automation Inputs'!H11="TRUE")</f>
        <v>0</v>
      </c>
      <c r="BM10" t="str">
        <f>IF(BH10=FALSE,"",IF(TRIM(BB10)="06","9903.82.06",IF(TRIM(BB10)="07_08",IF(AND(ISNUMBER(BI10),BI10&lt;10%),"9903.82.07","9903.82.08"),IF(TRIM(BB10)="ANNEXIII",IF(BJ10=TRUE,"9903.82.12",IF(AND(ISNUMBER(BI10),BI10&lt;15%),"9903.82.10","9903.82.11")),AZ10))))</f>
        <v/>
      </c>
      <c r="BN10" t="str">
        <f>IF(BD10=FALSE,"",IF(BJ10=TRUE,"9903.82.12",IF(AND(ISNUMBER(BI10),BI10&lt;15%),"9903.82.10","9903.82.11")))</f>
        <v/>
      </c>
      <c r="BO10" t="str">
        <f>IF(AA10&lt;&gt;"FOUND","",IF(OR(ISNUMBER(SEARCH("c(i)",AV10)),ISNUMBER(SEARCH("c(ii)",AV10)),ISNUMBER(SEARCH("c(vi)",AV10)),ISNUMBER(SEARCH("c(ix)",AV10))),"ALUMINUM",IF(OR(ISNUMBER(SEARCH("c(iii)",AV10)),ISNUMBER(SEARCH("c(iv)",AV10)),ISNUMBER(SEARCH("c(vii)",AV10)),ISNUMBER(SEARCH("c(x)",AV10))),"STEEL",IF(OR(ISNUMBER(SEARCH("c(v)",AV10)),ISNUMBER(SEARCH("c(viii)",AV10))),"COPPER",""))))</f>
        <v/>
      </c>
      <c r="BP10" t="b">
        <f>IF(AA10&lt;&gt;"FOUND",FALSE,
IF(AB10="NONE",FALSE,
OR(
AND(AB10="ALUMINUM",OR(ISNUMBER(SEARCH("c(i)",AV10)),ISNUMBER(SEARCH("c(ii)",AV10)),ISNUMBER(SEARCH("c(vi)",AV10)),ISNUMBER(SEARCH("c(ix)",AV10)))),
AND(AB10="STEEL",OR(ISNUMBER(SEARCH("c(iii)",AV10)),ISNUMBER(SEARCH("c(iv)",AV10)),ISNUMBER(SEARCH("c(vii)",AV10)),ISNUMBER(SEARCH("c(x)",AV10)))),
AND(AB10="COPPER",OR(ISNUMBER(SEARCH("c(v)",AV10)),ISNUMBER(SEARCH("c(viii)",AV10))))
)))</f>
        <v>0</v>
      </c>
    </row>
    <row r="11" spans="1:68" x14ac:dyDescent="0.25">
      <c r="A11" s="96"/>
      <c r="B11" s="111"/>
      <c r="C11" s="52" t="b">
        <v>0</v>
      </c>
      <c r="D11" s="42" t="s">
        <v>38</v>
      </c>
      <c r="E11" s="52" t="b">
        <v>0</v>
      </c>
      <c r="F11" s="42" t="s">
        <v>39</v>
      </c>
      <c r="G11" s="52" t="b">
        <v>0</v>
      </c>
      <c r="H11" s="43" t="s">
        <v>39</v>
      </c>
      <c r="I11" s="52" t="b">
        <v>0</v>
      </c>
      <c r="J11" s="43" t="s">
        <v>39</v>
      </c>
      <c r="K11" s="43"/>
      <c r="L11" s="42"/>
      <c r="M11" s="106"/>
      <c r="N11" s="83"/>
      <c r="O11" s="83"/>
      <c r="P11" s="83"/>
      <c r="Q11" s="121"/>
      <c r="R11" s="80"/>
      <c r="S11" s="86"/>
      <c r="T11" s="86"/>
      <c r="U11" s="86"/>
      <c r="V11" s="86"/>
      <c r="W11" s="136"/>
    </row>
    <row r="12" spans="1:68" x14ac:dyDescent="0.25">
      <c r="A12" s="96"/>
      <c r="B12" s="111"/>
      <c r="C12" s="52" t="b">
        <v>0</v>
      </c>
      <c r="D12" s="42" t="s">
        <v>40</v>
      </c>
      <c r="E12" s="52" t="b">
        <v>0</v>
      </c>
      <c r="F12" s="42" t="s">
        <v>41</v>
      </c>
      <c r="G12" s="52" t="b">
        <v>0</v>
      </c>
      <c r="H12" s="43" t="s">
        <v>41</v>
      </c>
      <c r="I12" s="52" t="b">
        <v>0</v>
      </c>
      <c r="J12" s="43" t="s">
        <v>41</v>
      </c>
      <c r="K12" s="43"/>
      <c r="L12" s="42"/>
      <c r="M12" s="106"/>
      <c r="N12" s="83"/>
      <c r="O12" s="83"/>
      <c r="P12" s="83"/>
      <c r="Q12" s="121"/>
      <c r="R12" s="80"/>
      <c r="S12" s="86"/>
      <c r="T12" s="86"/>
      <c r="U12" s="86"/>
      <c r="V12" s="86"/>
      <c r="W12" s="136"/>
    </row>
    <row r="13" spans="1:68" x14ac:dyDescent="0.25">
      <c r="A13" s="96"/>
      <c r="B13" s="111"/>
      <c r="C13" s="52" t="b">
        <v>0</v>
      </c>
      <c r="D13" s="42" t="s">
        <v>42</v>
      </c>
      <c r="E13" s="41"/>
      <c r="F13" s="42"/>
      <c r="G13" s="41"/>
      <c r="H13" s="43"/>
      <c r="I13" s="41"/>
      <c r="J13" s="115" t="s">
        <v>43</v>
      </c>
      <c r="K13" s="116"/>
      <c r="L13" s="117"/>
      <c r="M13" s="106"/>
      <c r="N13" s="83"/>
      <c r="O13" s="83"/>
      <c r="P13" s="83"/>
      <c r="Q13" s="121"/>
      <c r="R13" s="80"/>
      <c r="S13" s="86"/>
      <c r="T13" s="86"/>
      <c r="U13" s="86"/>
      <c r="V13" s="86"/>
      <c r="W13" s="136"/>
    </row>
    <row r="14" spans="1:68" x14ac:dyDescent="0.25">
      <c r="A14" s="96"/>
      <c r="B14" s="111"/>
      <c r="C14" s="41"/>
      <c r="D14" s="42"/>
      <c r="E14" s="41"/>
      <c r="F14" s="42"/>
      <c r="G14" s="41"/>
      <c r="H14" s="43"/>
      <c r="I14" s="41"/>
      <c r="J14" s="72"/>
      <c r="K14" s="72"/>
      <c r="L14" s="73" t="str">
        <f>IFERROR(J14/K14," ")</f>
        <v xml:space="preserve"> </v>
      </c>
      <c r="M14" s="106"/>
      <c r="N14" s="83"/>
      <c r="O14" s="83"/>
      <c r="P14" s="83"/>
      <c r="Q14" s="121"/>
      <c r="R14" s="80"/>
      <c r="S14" s="86"/>
      <c r="T14" s="86"/>
      <c r="U14" s="86"/>
      <c r="V14" s="86"/>
      <c r="W14" s="136"/>
    </row>
    <row r="15" spans="1:68" x14ac:dyDescent="0.25">
      <c r="A15" s="97"/>
      <c r="B15" s="112"/>
      <c r="C15" s="44"/>
      <c r="D15" s="45"/>
      <c r="E15" s="44"/>
      <c r="F15" s="45"/>
      <c r="G15" s="46"/>
      <c r="H15" s="47"/>
      <c r="I15" s="46"/>
      <c r="J15" s="11" t="s">
        <v>44</v>
      </c>
      <c r="K15" s="13" t="s">
        <v>45</v>
      </c>
      <c r="L15" s="14" t="s">
        <v>46</v>
      </c>
      <c r="M15" s="107"/>
      <c r="N15" s="84"/>
      <c r="O15" s="84"/>
      <c r="P15" s="84"/>
      <c r="Q15" s="122"/>
      <c r="R15" s="81"/>
      <c r="S15" s="87"/>
      <c r="T15" s="87"/>
      <c r="U15" s="87"/>
      <c r="V15" s="87"/>
      <c r="W15" s="137"/>
    </row>
    <row r="16" spans="1:68" ht="15" customHeight="1" x14ac:dyDescent="0.25">
      <c r="A16" s="95"/>
      <c r="B16" s="110"/>
      <c r="C16" s="49" t="b">
        <v>0</v>
      </c>
      <c r="D16" s="29" t="s">
        <v>36</v>
      </c>
      <c r="E16" s="49" t="b">
        <v>0</v>
      </c>
      <c r="F16" s="29" t="s">
        <v>37</v>
      </c>
      <c r="G16" s="49" t="b">
        <v>0</v>
      </c>
      <c r="H16" s="30" t="s">
        <v>37</v>
      </c>
      <c r="I16" s="49" t="b">
        <v>0</v>
      </c>
      <c r="J16" s="30" t="s">
        <v>1071</v>
      </c>
      <c r="K16" s="30"/>
      <c r="L16" s="29"/>
      <c r="M16" s="123"/>
      <c r="N16" s="82"/>
      <c r="O16" s="82"/>
      <c r="P16" s="82"/>
      <c r="Q16" s="125"/>
      <c r="R16" s="79" t="str">
        <f>IF(AA16&lt;&gt;"FOUND","POPULATE HTS MAP",IF(AD16=TRUE,"MANUAL REVIEW",IF(AB16="NONE","NO SECTION 232",IF(OR(AW16=FALSE,AX16=TRUE),"NO SECTION 232",IF(BP16=FALSE,"NO SECTION 232",IF(BK16=TRUE,IF(BC16&lt;&gt;"",BC16,"MANUAL REVIEW"),IF(AND(AY16=TRUE,AT16=TRUE),"9903.82.03",IF(AND(BE16=TRUE,BL16=TRUE),"9903.82.13",IF(BG16=TRUE,IF(TRIM(BA16)&lt;&gt;"",BA16,AZ16),IF(BH16=TRUE,IF(BM16&lt;&gt;"",BM16,AZ16),IF(BD16=TRUE,IF(BN16&lt;&gt;"",BN16,AZ16),AZ16)))))))))))</f>
        <v>POPULATE HTS MAP</v>
      </c>
      <c r="S16" s="85" t="str">
        <f>IF(R16="9903.82.02","50% additional",IF(R16="9903.82.03","0% additional",IF(R16="9903.82.04","25% additional",IF(R16="9903.82.05","15% additional",IF(R16="9903.82.06","10% additional",IF(R16="9903.82.07","Top-up to 10% total",IF(R16="9903.82.08","No additional duty if Column 1 &gt;= 10%",IF(R16="9903.82.09","25% additional",IF(R16="9903.82.10","Top-up to 15% total",IF(R16="9903.82.11","No additional duty if Column 1 &gt;= 15%",IF(R16="9903.82.12","25% additional",IF(R16="9903.82.13","0% additional",IF(OR(R16="MANUAL REVIEW",R16="POPULATE HTS MAP",R16="NO SECTION 232"),R16,"Check rule")))))))))))))</f>
        <v>POPULATE HTS MAP</v>
      </c>
      <c r="T16" s="85" t="str">
        <f>IF(OR(R16="MANUAL REVIEW",R16="POPULATE HTS MAP"),"REVIEW REQUIRED","OK")</f>
        <v>REVIEW REQUIRED</v>
      </c>
      <c r="U16" s="85" t="str">
        <f>IF(R16="POPULATE HTS MAP","HTS not mapped",IF(R16="NO SECTION 232",IF(AND(AA16="FOUND",AW16=TRUE,AX16=FALSE,AB16&lt;&gt;"NONE",BP16=FALSE),"Selected metal does not match applicable covered metal","Out of scope / removed / none"),IF(R16="MANUAL REVIEW","Manual review required",IF(R16="9903.82.03","De minimis &lt;15%",IF(OR(R16="9903.82.04",R16="9903.82.05"),"UK reduced rate",IF(OR(R16="9903.82.06",R16="9903.82.07",R16="9903.82.08"),"US metal rule",IF(OR(R16="9903.82.10",R16="9903.82.11",R16="9903.82.12"),"Annex III temporary rule","Default rule")))))))</f>
        <v>HTS not mapped</v>
      </c>
      <c r="V16" s="85" t="str">
        <f>IF(OR(R16="MANUAL REVIEW",AA16="NOT FOUND",AD16=TRUE),"YES","NO")</f>
        <v>YES</v>
      </c>
      <c r="W16" s="135" t="str">
        <f>IF(R16="9903.82.03","Report aggregate applicable metal weight in KG as second quantity",IF(R16="MANUAL REVIEW","Review origin/content/supporting documentation before filing",IF(R16="POPULATE HTS MAP","HTS mapping missing",BF16)))</f>
        <v>HTS mapping missing</v>
      </c>
      <c r="X16" s="1" t="str">
        <f>SUBSTITUTE(SUBSTITUTE(TRIM(B16),".","")," ","")</f>
        <v/>
      </c>
      <c r="Y16" s="1" t="str">
        <f>IF($X16="","",IFERROR(LOOKUP(2,1/(('HTS Mapping'!$A$3:$A$1000&lt;&gt;"")*(LEFT($X16,LEN('HTS Mapping'!$A$3:$A$1000&amp;""))=('HTS Mapping'!$A$3:$A$1000&amp;""))),ROW('HTS Mapping'!$A$3:$A$1000)),""))</f>
        <v/>
      </c>
      <c r="Z16" s="1" t="str" cm="1">
        <f t="array" ref="Z16">IF(Y16="","",INDEX('HTS Mapping'!$A:$A,Y16))</f>
        <v/>
      </c>
      <c r="AA16" s="1" t="str">
        <f>IF(Y16="","NOT FOUND","FOUND")</f>
        <v>NOT FOUND</v>
      </c>
      <c r="AB16" s="1" t="str">
        <f>IF(C19=TRUE,"NONE",IF(C16=TRUE,"STEEL",IF(C17=TRUE,"ALUMINUM",IF(C18=TRUE,"COPPER",""))))</f>
        <v/>
      </c>
      <c r="AC16" s="1">
        <f>COUNTIF(C16:C19,TRUE)</f>
        <v>0</v>
      </c>
      <c r="AD16" s="1" t="b">
        <f>OR(AND(C19=TRUE,COUNTIF(C16:C18,TRUE)&gt;0),COUNTIF(C16:C18,TRUE)&gt;1,COUNTIF(C16:C19,TRUE)=0)</f>
        <v>1</v>
      </c>
      <c r="AE16" t="b">
        <f>E16=TRUE</f>
        <v>0</v>
      </c>
      <c r="AF16" s="1" t="b">
        <f>E17=TRUE</f>
        <v>0</v>
      </c>
      <c r="AG16" s="1" t="b">
        <f>E18=TRUE</f>
        <v>0</v>
      </c>
      <c r="AH16" s="1" t="b">
        <f>COUNTIF(E16:E18,TRUE)=1</f>
        <v>0</v>
      </c>
      <c r="AI16" s="1" t="b">
        <f>AND(AH16=TRUE,AE16=TRUE)</f>
        <v>0</v>
      </c>
      <c r="AJ16" s="1" t="b">
        <f>G16=TRUE</f>
        <v>0</v>
      </c>
      <c r="AK16" s="1" t="b">
        <f>G17=TRUE</f>
        <v>0</v>
      </c>
      <c r="AL16" s="1" t="b">
        <f>G18=TRUE</f>
        <v>0</v>
      </c>
      <c r="AM16" s="1" t="b">
        <f>COUNTIF(G16:G18,TRUE)=1</f>
        <v>0</v>
      </c>
      <c r="AN16" s="1" t="b">
        <f>AND(AM16=TRUE,AJ16=TRUE)</f>
        <v>0</v>
      </c>
      <c r="AO16" t="b">
        <f>I16=TRUE</f>
        <v>0</v>
      </c>
      <c r="AP16" t="b">
        <f>I17=TRUE</f>
        <v>0</v>
      </c>
      <c r="AQ16" s="1" t="b">
        <f>I18=TRUE</f>
        <v>0</v>
      </c>
      <c r="AR16" s="1" t="b">
        <f>COUNTIF(I16:I18,TRUE)=1</f>
        <v>0</v>
      </c>
      <c r="AS16" s="1" t="b">
        <f>AND(ISNUMBER(L20),L20&gt;=0,L20&lt;=1)</f>
        <v>0</v>
      </c>
      <c r="AT16" s="1" t="b">
        <f>AND(AR16=TRUE,AO16=TRUE,AS16=TRUE,L20&lt;15%)</f>
        <v>0</v>
      </c>
      <c r="AU16" s="1" t="str" cm="1">
        <f t="array" ref="AU16">IF(Y16="","",INDEX('HTS Mapping'!$B:$B,Y16))</f>
        <v/>
      </c>
      <c r="AV16" s="1" t="str" cm="1">
        <f t="array" ref="AV16">IF(Y16="","",INDEX('HTS Mapping'!$C:$C,Y16))</f>
        <v/>
      </c>
      <c r="AW16" s="1" t="b" cm="1">
        <f t="array" ref="AW16">IF(Y16="",FALSE,OR(INDEX('HTS Mapping'!$D:$D,Y16)=TRUE,INDEX('HTS Mapping'!$D:$D,Y16)="TRUE"))</f>
        <v>0</v>
      </c>
      <c r="AX16" s="1" t="b" cm="1">
        <f t="array" ref="AX16">IF(Y16="",FALSE,OR(INDEX('HTS Mapping'!$E:$E,Y16)=TRUE,INDEX('HTS Mapping'!$E:$E,Y16)="TRUE"))</f>
        <v>0</v>
      </c>
      <c r="AY16" s="1" t="b" cm="1">
        <f t="array" ref="AY16">IF(Y16="",FALSE,OR(INDEX('HTS Mapping'!$F:$F,Y16)=TRUE,INDEX('HTS Mapping'!$F:$F,Y16)="TRUE"))</f>
        <v>0</v>
      </c>
      <c r="AZ16" t="str" cm="1">
        <f t="array" ref="AZ16">IF(Y16="","",INDEX('HTS Mapping'!$G:$G,Y16))</f>
        <v/>
      </c>
      <c r="BA16" t="str" cm="1">
        <f t="array" ref="BA16">IF(Y16="","",TRIM(INDEX('HTS Mapping'!$H:$H,Y16)))</f>
        <v/>
      </c>
      <c r="BB16" t="str" cm="1">
        <f t="array" ref="BB16">IF(Y16="","",INDEX('HTS Mapping'!$I:$I,Y16))</f>
        <v/>
      </c>
      <c r="BC16" t="str" cm="1">
        <f t="array" ref="BC16">IF(Y16="","",INDEX('HTS Mapping'!$J:$J,Y16))</f>
        <v/>
      </c>
      <c r="BD16" t="b" cm="1">
        <f t="array" ref="BD16">IF(Y16="",FALSE,OR(INDEX('HTS Mapping'!$K:$K,Y16)=TRUE,INDEX('HTS Mapping'!$K:$K,Y16)="TRUE"))</f>
        <v>0</v>
      </c>
      <c r="BE16" t="b" cm="1">
        <f t="array" ref="BE16">IF(Y16="",FALSE,OR(INDEX('HTS Mapping'!$L:$L,Y16)=TRUE,INDEX('HTS Mapping'!$L:$L,Y16)="TRUE"))</f>
        <v>0</v>
      </c>
      <c r="BF16" t="str" cm="1">
        <f t="array" ref="BF16">IF(Y16="","",INDEX('HTS Mapping'!$M:$M,Y16))</f>
        <v/>
      </c>
      <c r="BG16" t="b">
        <f>AND(AI16=TRUE,TRIM(BA16)&lt;&gt;"")</f>
        <v>0</v>
      </c>
      <c r="BH16" t="b">
        <f>AND(AN16=TRUE,TRIM(BB16)&lt;&gt;"")</f>
        <v>0</v>
      </c>
      <c r="BI16">
        <f>IFERROR('Automation Inputs'!E17,"")</f>
        <v>0</v>
      </c>
      <c r="BJ16" t="b">
        <f>OR('Automation Inputs'!F17=TRUE,'Automation Inputs'!F17="TRUE")</f>
        <v>0</v>
      </c>
      <c r="BK16" t="b">
        <f>OR('Automation Inputs'!G17=TRUE,'Automation Inputs'!G17="TRUE")</f>
        <v>0</v>
      </c>
      <c r="BL16" t="b">
        <f>OR('Automation Inputs'!H17=TRUE,'Automation Inputs'!H17="TRUE")</f>
        <v>0</v>
      </c>
      <c r="BM16" t="str">
        <f>IF(BH16=FALSE,"",IF(TRIM(BB16)="06","9903.82.06",IF(TRIM(BB16)="07_08",IF(AND(ISNUMBER(BI16),BI16&lt;10%),"9903.82.07","9903.82.08"),IF(TRIM(BB16)="ANNEXIII",IF(BJ16=TRUE,"9903.82.12",IF(AND(ISNUMBER(BI16),BI16&lt;15%),"9903.82.10","9903.82.11")),AZ16))))</f>
        <v/>
      </c>
      <c r="BN16" t="str">
        <f>IF(BD16=FALSE,"",IF(BJ16=TRUE,"9903.82.12",IF(AND(ISNUMBER(BI16),BI16&lt;15%),"9903.82.10","9903.82.11")))</f>
        <v/>
      </c>
      <c r="BO16" t="str">
        <f>IF(AA16&lt;&gt;"FOUND","",IF(OR(ISNUMBER(SEARCH("c(i)",AV16)),ISNUMBER(SEARCH("c(ii)",AV16)),ISNUMBER(SEARCH("c(vi)",AV16)),ISNUMBER(SEARCH("c(ix)",AV16))),"ALUMINUM",IF(OR(ISNUMBER(SEARCH("c(iii)",AV16)),ISNUMBER(SEARCH("c(iv)",AV16)),ISNUMBER(SEARCH("c(vii)",AV16)),ISNUMBER(SEARCH("c(x)",AV16))),"STEEL",IF(OR(ISNUMBER(SEARCH("c(v)",AV16)),ISNUMBER(SEARCH("c(viii)",AV16))),"COPPER",""))))</f>
        <v/>
      </c>
      <c r="BP16" t="b">
        <f>IF(AA16&lt;&gt;"FOUND",FALSE,
IF(AB16="NONE",FALSE,
OR(
AND(AB16="ALUMINUM",OR(ISNUMBER(SEARCH("c(i)",AV16)),ISNUMBER(SEARCH("c(ii)",AV16)),ISNUMBER(SEARCH("c(vi)",AV16)),ISNUMBER(SEARCH("c(ix)",AV16)))),
AND(AB16="STEEL",OR(ISNUMBER(SEARCH("c(iii)",AV16)),ISNUMBER(SEARCH("c(iv)",AV16)),ISNUMBER(SEARCH("c(vii)",AV16)),ISNUMBER(SEARCH("c(x)",AV16)))),
AND(AB16="COPPER",OR(ISNUMBER(SEARCH("c(v)",AV16)),ISNUMBER(SEARCH("c(viii)",AV16))))
)))</f>
        <v>0</v>
      </c>
    </row>
    <row r="17" spans="1:68" x14ac:dyDescent="0.25">
      <c r="A17" s="96"/>
      <c r="B17" s="111"/>
      <c r="C17" s="50" t="b">
        <v>0</v>
      </c>
      <c r="D17" s="31" t="s">
        <v>38</v>
      </c>
      <c r="E17" s="50" t="b">
        <v>0</v>
      </c>
      <c r="F17" s="31" t="s">
        <v>39</v>
      </c>
      <c r="G17" s="50" t="b">
        <v>0</v>
      </c>
      <c r="H17" s="32" t="s">
        <v>39</v>
      </c>
      <c r="I17" s="50" t="b">
        <v>0</v>
      </c>
      <c r="J17" s="32" t="s">
        <v>39</v>
      </c>
      <c r="K17" s="32"/>
      <c r="L17" s="31"/>
      <c r="M17" s="106"/>
      <c r="N17" s="83"/>
      <c r="O17" s="83"/>
      <c r="P17" s="83"/>
      <c r="Q17" s="121"/>
      <c r="R17" s="80"/>
      <c r="S17" s="86"/>
      <c r="T17" s="86"/>
      <c r="U17" s="86"/>
      <c r="V17" s="86"/>
      <c r="W17" s="136"/>
    </row>
    <row r="18" spans="1:68" x14ac:dyDescent="0.25">
      <c r="A18" s="96"/>
      <c r="B18" s="111"/>
      <c r="C18" s="50" t="b">
        <v>0</v>
      </c>
      <c r="D18" s="31" t="s">
        <v>40</v>
      </c>
      <c r="E18" s="50" t="b">
        <v>0</v>
      </c>
      <c r="F18" s="31" t="s">
        <v>41</v>
      </c>
      <c r="G18" s="50" t="b">
        <v>0</v>
      </c>
      <c r="H18" s="32" t="s">
        <v>41</v>
      </c>
      <c r="I18" s="50" t="b">
        <v>0</v>
      </c>
      <c r="J18" s="32" t="s">
        <v>41</v>
      </c>
      <c r="K18" s="32"/>
      <c r="L18" s="31"/>
      <c r="M18" s="106"/>
      <c r="N18" s="83"/>
      <c r="O18" s="83"/>
      <c r="P18" s="83"/>
      <c r="Q18" s="121"/>
      <c r="R18" s="80"/>
      <c r="S18" s="86"/>
      <c r="T18" s="86"/>
      <c r="U18" s="86"/>
      <c r="V18" s="86"/>
      <c r="W18" s="136"/>
    </row>
    <row r="19" spans="1:68" x14ac:dyDescent="0.25">
      <c r="A19" s="96"/>
      <c r="B19" s="111"/>
      <c r="C19" s="50" t="b">
        <v>0</v>
      </c>
      <c r="D19" s="31" t="s">
        <v>42</v>
      </c>
      <c r="E19" s="28"/>
      <c r="F19" s="31"/>
      <c r="G19" s="28"/>
      <c r="H19" s="32"/>
      <c r="I19" s="28"/>
      <c r="J19" s="115" t="s">
        <v>43</v>
      </c>
      <c r="K19" s="116"/>
      <c r="L19" s="117"/>
      <c r="M19" s="106"/>
      <c r="N19" s="83"/>
      <c r="O19" s="83"/>
      <c r="P19" s="83"/>
      <c r="Q19" s="121"/>
      <c r="R19" s="80"/>
      <c r="S19" s="86"/>
      <c r="T19" s="86"/>
      <c r="U19" s="86"/>
      <c r="V19" s="86"/>
      <c r="W19" s="136"/>
    </row>
    <row r="20" spans="1:68" x14ac:dyDescent="0.25">
      <c r="A20" s="96"/>
      <c r="B20" s="111"/>
      <c r="C20" s="28"/>
      <c r="D20" s="31"/>
      <c r="E20" s="28"/>
      <c r="F20" s="31"/>
      <c r="G20" s="28"/>
      <c r="H20" s="32"/>
      <c r="I20" s="28"/>
      <c r="J20" s="33"/>
      <c r="K20" s="33"/>
      <c r="L20" s="34" t="str">
        <f>IFERROR(J20/K20," ")</f>
        <v xml:space="preserve"> </v>
      </c>
      <c r="M20" s="106"/>
      <c r="N20" s="83"/>
      <c r="O20" s="83"/>
      <c r="P20" s="83"/>
      <c r="Q20" s="121"/>
      <c r="R20" s="80"/>
      <c r="S20" s="86"/>
      <c r="T20" s="86"/>
      <c r="U20" s="86"/>
      <c r="V20" s="86"/>
      <c r="W20" s="136"/>
    </row>
    <row r="21" spans="1:68" x14ac:dyDescent="0.25">
      <c r="A21" s="97"/>
      <c r="B21" s="112"/>
      <c r="C21" s="35"/>
      <c r="D21" s="36"/>
      <c r="E21" s="35"/>
      <c r="F21" s="36"/>
      <c r="G21" s="37"/>
      <c r="H21" s="38"/>
      <c r="I21" s="37"/>
      <c r="J21" s="11" t="s">
        <v>44</v>
      </c>
      <c r="K21" s="11" t="s">
        <v>45</v>
      </c>
      <c r="L21" s="12" t="s">
        <v>46</v>
      </c>
      <c r="M21" s="107"/>
      <c r="N21" s="84"/>
      <c r="O21" s="84"/>
      <c r="P21" s="84"/>
      <c r="Q21" s="122"/>
      <c r="R21" s="81"/>
      <c r="S21" s="87"/>
      <c r="T21" s="87"/>
      <c r="U21" s="87"/>
      <c r="V21" s="87"/>
      <c r="W21" s="137"/>
    </row>
    <row r="22" spans="1:68" ht="15" customHeight="1" x14ac:dyDescent="0.25">
      <c r="A22" s="101"/>
      <c r="B22" s="118"/>
      <c r="C22" s="49" t="b">
        <v>0</v>
      </c>
      <c r="D22" s="29" t="s">
        <v>36</v>
      </c>
      <c r="E22" s="49" t="b">
        <v>0</v>
      </c>
      <c r="F22" s="29" t="s">
        <v>37</v>
      </c>
      <c r="G22" s="49" t="b">
        <v>0</v>
      </c>
      <c r="H22" s="30" t="s">
        <v>37</v>
      </c>
      <c r="I22" s="49" t="b">
        <v>0</v>
      </c>
      <c r="J22" s="30" t="s">
        <v>1071</v>
      </c>
      <c r="K22" s="30"/>
      <c r="L22" s="29"/>
      <c r="M22" s="124"/>
      <c r="N22" s="91"/>
      <c r="O22" s="91"/>
      <c r="P22" s="91"/>
      <c r="Q22" s="120"/>
      <c r="R22" s="79" t="str">
        <f>IF(AA22&lt;&gt;"FOUND","POPULATE HTS MAP",IF(AD22=TRUE,"MANUAL REVIEW",IF(AB22="NONE","NO SECTION 232",IF(OR(AW22=FALSE,AX22=TRUE),"NO SECTION 232",IF(BP22=FALSE,"NO SECTION 232",IF(BK22=TRUE,IF(BC22&lt;&gt;"",BC22,"MANUAL REVIEW"),IF(AND(AY22=TRUE,AT22=TRUE),"9903.82.03",IF(AND(BE22=TRUE,BL22=TRUE),"9903.82.13",IF(BG22=TRUE,IF(TRIM(BA22)&lt;&gt;"",BA22,AZ22),IF(BH22=TRUE,IF(BM22&lt;&gt;"",BM22,AZ22),IF(BD22=TRUE,IF(BN22&lt;&gt;"",BN22,AZ22),AZ22)))))))))))</f>
        <v>POPULATE HTS MAP</v>
      </c>
      <c r="S22" s="85" t="str">
        <f>IF(R22="9903.82.02","50% additional",IF(R22="9903.82.03","0% additional",IF(R22="9903.82.04","25% additional",IF(R22="9903.82.05","15% additional",IF(R22="9903.82.06","10% additional",IF(R22="9903.82.07","Top-up to 10% total",IF(R22="9903.82.08","No additional duty if Column 1 &gt;= 10%",IF(R22="9903.82.09","25% additional",IF(R22="9903.82.10","Top-up to 15% total",IF(R22="9903.82.11","No additional duty if Column 1 &gt;= 15%",IF(R22="9903.82.12","25% additional",IF(R22="9903.82.13","0% additional",IF(OR(R22="MANUAL REVIEW",R22="POPULATE HTS MAP",R22="NO SECTION 232"),R22,"Check rule")))))))))))))</f>
        <v>POPULATE HTS MAP</v>
      </c>
      <c r="T22" s="85" t="str">
        <f>IF(OR(R22="MANUAL REVIEW",R22="POPULATE HTS MAP"),"REVIEW REQUIRED","OK")</f>
        <v>REVIEW REQUIRED</v>
      </c>
      <c r="U22" s="85" t="str">
        <f>IF(R22="POPULATE HTS MAP","HTS not mapped",IF(R22="NO SECTION 232",IF(AND(AA22="FOUND",AW22=TRUE,AX22=FALSE,AB22&lt;&gt;"NONE",BP22=FALSE),"Selected metal does not match applicable covered metal","Out of scope / removed / none"),IF(R22="MANUAL REVIEW","Manual review required",IF(R22="9903.82.03","De minimis &lt;15%",IF(OR(R22="9903.82.04",R22="9903.82.05"),"UK reduced rate",IF(OR(R22="9903.82.06",R22="9903.82.07",R22="9903.82.08"),"US metal rule",IF(OR(R22="9903.82.10",R22="9903.82.11",R22="9903.82.12"),"Annex III temporary rule","Default rule")))))))</f>
        <v>HTS not mapped</v>
      </c>
      <c r="V22" s="85" t="str">
        <f>IF(OR(R22="MANUAL REVIEW",AA22="NOT FOUND",AD22=TRUE),"YES","NO")</f>
        <v>YES</v>
      </c>
      <c r="W22" s="135" t="str">
        <f>IF(R22="9903.82.03","Report aggregate applicable metal weight in KG as second quantity",IF(R22="MANUAL REVIEW","Review origin/content/supporting documentation before filing",IF(R22="POPULATE HTS MAP","HTS mapping missing",BF22)))</f>
        <v>HTS mapping missing</v>
      </c>
      <c r="X22" s="1" t="str">
        <f>SUBSTITUTE(SUBSTITUTE(TRIM(B22),".","")," ","")</f>
        <v/>
      </c>
      <c r="Y22" s="1" t="str">
        <f>IF($X22="","",IFERROR(LOOKUP(2,1/(('HTS Mapping'!$A$3:$A$1000&lt;&gt;"")*(LEFT($X22,LEN('HTS Mapping'!$A$3:$A$1000&amp;""))=('HTS Mapping'!$A$3:$A$1000&amp;""))),ROW('HTS Mapping'!$A$3:$A$1000)),""))</f>
        <v/>
      </c>
      <c r="Z22" s="1" t="str" cm="1">
        <f t="array" ref="Z22">IF(Y22="","",INDEX('HTS Mapping'!$A:$A,Y22))</f>
        <v/>
      </c>
      <c r="AA22" s="1" t="str">
        <f>IF(Y22="","NOT FOUND","FOUND")</f>
        <v>NOT FOUND</v>
      </c>
      <c r="AB22" s="1" t="str">
        <f>IF(C25=TRUE,"NONE",IF(C22=TRUE,"STEEL",IF(C23=TRUE,"ALUMINUM",IF(C24=TRUE,"COPPER",""))))</f>
        <v/>
      </c>
      <c r="AC22" s="1">
        <f>COUNTIF(C22:C25,TRUE)</f>
        <v>0</v>
      </c>
      <c r="AD22" s="1" t="b">
        <f>OR(AND(C25=TRUE,COUNTIF(C22:C24,TRUE)&gt;0),COUNTIF(C22:C24,TRUE)&gt;1,COUNTIF(C22:C25,TRUE)=0)</f>
        <v>1</v>
      </c>
      <c r="AE22" t="b">
        <f>E22=TRUE</f>
        <v>0</v>
      </c>
      <c r="AF22" s="1" t="b">
        <f>E23=TRUE</f>
        <v>0</v>
      </c>
      <c r="AG22" s="1" t="b">
        <f>E24=TRUE</f>
        <v>0</v>
      </c>
      <c r="AH22" s="1" t="b">
        <f>COUNTIF(E22:E24,TRUE)=1</f>
        <v>0</v>
      </c>
      <c r="AI22" s="1" t="b">
        <f>AND(AH22=TRUE,AE22=TRUE)</f>
        <v>0</v>
      </c>
      <c r="AJ22" s="1" t="b">
        <f>G22=TRUE</f>
        <v>0</v>
      </c>
      <c r="AK22" s="1" t="b">
        <f>G23=TRUE</f>
        <v>0</v>
      </c>
      <c r="AL22" s="1" t="b">
        <f>G24=TRUE</f>
        <v>0</v>
      </c>
      <c r="AM22" s="1" t="b">
        <f>COUNTIF(G22:G24,TRUE)=1</f>
        <v>0</v>
      </c>
      <c r="AN22" s="1" t="b">
        <f>AND(AM22=TRUE,AJ22=TRUE)</f>
        <v>0</v>
      </c>
      <c r="AO22" t="b">
        <f>I22=TRUE</f>
        <v>0</v>
      </c>
      <c r="AP22" t="b">
        <f>I23=TRUE</f>
        <v>0</v>
      </c>
      <c r="AQ22" s="1" t="b">
        <f>I24=TRUE</f>
        <v>0</v>
      </c>
      <c r="AR22" s="1" t="b">
        <f>COUNTIF(I22:I24,TRUE)=1</f>
        <v>0</v>
      </c>
      <c r="AS22" s="1" t="b">
        <f>AND(ISNUMBER(L26),L26&gt;=0,L26&lt;=1)</f>
        <v>0</v>
      </c>
      <c r="AT22" s="1" t="b">
        <f>AND(AR22=TRUE,AO22=TRUE,AS22=TRUE,L26&lt;15%)</f>
        <v>0</v>
      </c>
      <c r="AU22" s="1" t="str" cm="1">
        <f t="array" ref="AU22">IF(Y22="","",INDEX('HTS Mapping'!$B:$B,Y22))</f>
        <v/>
      </c>
      <c r="AV22" s="1" t="str" cm="1">
        <f t="array" ref="AV22">IF(Y22="","",INDEX('HTS Mapping'!$C:$C,Y22))</f>
        <v/>
      </c>
      <c r="AW22" s="1" t="b" cm="1">
        <f t="array" ref="AW22">IF(Y22="",FALSE,OR(INDEX('HTS Mapping'!$D:$D,Y22)=TRUE,INDEX('HTS Mapping'!$D:$D,Y22)="TRUE"))</f>
        <v>0</v>
      </c>
      <c r="AX22" s="1" t="b" cm="1">
        <f t="array" ref="AX22">IF(Y22="",FALSE,OR(INDEX('HTS Mapping'!$E:$E,Y22)=TRUE,INDEX('HTS Mapping'!$E:$E,Y22)="TRUE"))</f>
        <v>0</v>
      </c>
      <c r="AY22" s="1" t="b" cm="1">
        <f t="array" ref="AY22">IF(Y22="",FALSE,OR(INDEX('HTS Mapping'!$F:$F,Y22)=TRUE,INDEX('HTS Mapping'!$F:$F,Y22)="TRUE"))</f>
        <v>0</v>
      </c>
      <c r="AZ22" t="str" cm="1">
        <f t="array" ref="AZ22">IF(Y22="","",INDEX('HTS Mapping'!$G:$G,Y22))</f>
        <v/>
      </c>
      <c r="BA22" t="str" cm="1">
        <f t="array" ref="BA22">IF(Y22="","",TRIM(INDEX('HTS Mapping'!$H:$H,Y22)))</f>
        <v/>
      </c>
      <c r="BB22" t="str" cm="1">
        <f t="array" ref="BB22">IF(Y22="","",INDEX('HTS Mapping'!$I:$I,Y22))</f>
        <v/>
      </c>
      <c r="BC22" t="str" cm="1">
        <f t="array" ref="BC22">IF(Y22="","",INDEX('HTS Mapping'!$J:$J,Y22))</f>
        <v/>
      </c>
      <c r="BD22" t="b" cm="1">
        <f t="array" ref="BD22">IF(Y22="",FALSE,OR(INDEX('HTS Mapping'!$K:$K,Y22)=TRUE,INDEX('HTS Mapping'!$K:$K,Y22)="TRUE"))</f>
        <v>0</v>
      </c>
      <c r="BE22" t="b" cm="1">
        <f t="array" ref="BE22">IF(Y22="",FALSE,OR(INDEX('HTS Mapping'!$L:$L,Y22)=TRUE,INDEX('HTS Mapping'!$L:$L,Y22)="TRUE"))</f>
        <v>0</v>
      </c>
      <c r="BF22" t="str" cm="1">
        <f t="array" ref="BF22">IF(Y22="","",INDEX('HTS Mapping'!$M:$M,Y22))</f>
        <v/>
      </c>
      <c r="BG22" t="b">
        <f>AND(AI22=TRUE,TRIM(BA22)&lt;&gt;"")</f>
        <v>0</v>
      </c>
      <c r="BH22" t="b">
        <f>AND(AN22=TRUE,TRIM(BB22)&lt;&gt;"")</f>
        <v>0</v>
      </c>
      <c r="BI22">
        <f>IFERROR('Automation Inputs'!E23,"")</f>
        <v>0</v>
      </c>
      <c r="BJ22" t="b">
        <f>OR('Automation Inputs'!F23=TRUE,'Automation Inputs'!F23="TRUE")</f>
        <v>0</v>
      </c>
      <c r="BK22" t="b">
        <f>OR('Automation Inputs'!G23=TRUE,'Automation Inputs'!G23="TRUE")</f>
        <v>0</v>
      </c>
      <c r="BL22" t="b">
        <f>OR('Automation Inputs'!H23=TRUE,'Automation Inputs'!H23="TRUE")</f>
        <v>0</v>
      </c>
      <c r="BM22" t="str">
        <f>IF(BH22=FALSE,"",IF(TRIM(BB22)="06","9903.82.06",IF(TRIM(BB22)="07_08",IF(AND(ISNUMBER(BI22),BI22&lt;10%),"9903.82.07","9903.82.08"),IF(TRIM(BB22)="ANNEXIII",IF(BJ22=TRUE,"9903.82.12",IF(AND(ISNUMBER(BI22),BI22&lt;15%),"9903.82.10","9903.82.11")),AZ22))))</f>
        <v/>
      </c>
      <c r="BN22" t="str">
        <f>IF(BD22=FALSE,"",IF(BJ22=TRUE,"9903.82.12",IF(AND(ISNUMBER(BI22),BI22&lt;15%),"9903.82.10","9903.82.11")))</f>
        <v/>
      </c>
      <c r="BO22" t="str">
        <f>IF(AA22&lt;&gt;"FOUND","",IF(OR(ISNUMBER(SEARCH("c(i)",AV22)),ISNUMBER(SEARCH("c(ii)",AV22)),ISNUMBER(SEARCH("c(vi)",AV22)),ISNUMBER(SEARCH("c(ix)",AV22))),"ALUMINUM",IF(OR(ISNUMBER(SEARCH("c(iii)",AV22)),ISNUMBER(SEARCH("c(iv)",AV22)),ISNUMBER(SEARCH("c(vii)",AV22)),ISNUMBER(SEARCH("c(x)",AV22))),"STEEL",IF(OR(ISNUMBER(SEARCH("c(v)",AV22)),ISNUMBER(SEARCH("c(viii)",AV22))),"COPPER",""))))</f>
        <v/>
      </c>
      <c r="BP22" t="b">
        <f>IF(AA22&lt;&gt;"FOUND",FALSE,
IF(AB22="NONE",FALSE,
OR(
AND(AB22="ALUMINUM",OR(ISNUMBER(SEARCH("c(i)",AV22)),ISNUMBER(SEARCH("c(ii)",AV22)),ISNUMBER(SEARCH("c(vi)",AV22)),ISNUMBER(SEARCH("c(ix)",AV22)))),
AND(AB22="STEEL",OR(ISNUMBER(SEARCH("c(iii)",AV22)),ISNUMBER(SEARCH("c(iv)",AV22)),ISNUMBER(SEARCH("c(vii)",AV22)),ISNUMBER(SEARCH("c(x)",AV22)))),
AND(AB22="COPPER",OR(ISNUMBER(SEARCH("c(v)",AV22)),ISNUMBER(SEARCH("c(viii)",AV22))))
)))</f>
        <v>0</v>
      </c>
    </row>
    <row r="23" spans="1:68" x14ac:dyDescent="0.25">
      <c r="A23" s="96"/>
      <c r="B23" s="111"/>
      <c r="C23" s="50" t="b">
        <v>0</v>
      </c>
      <c r="D23" s="31" t="s">
        <v>38</v>
      </c>
      <c r="E23" s="50" t="b">
        <v>0</v>
      </c>
      <c r="F23" s="31" t="s">
        <v>39</v>
      </c>
      <c r="G23" s="50" t="b">
        <v>0</v>
      </c>
      <c r="H23" s="32" t="s">
        <v>39</v>
      </c>
      <c r="I23" s="50" t="b">
        <v>0</v>
      </c>
      <c r="J23" s="32" t="s">
        <v>39</v>
      </c>
      <c r="K23" s="32"/>
      <c r="L23" s="31"/>
      <c r="M23" s="106"/>
      <c r="N23" s="83"/>
      <c r="O23" s="83"/>
      <c r="P23" s="83"/>
      <c r="Q23" s="121"/>
      <c r="R23" s="80"/>
      <c r="S23" s="86"/>
      <c r="T23" s="86"/>
      <c r="U23" s="86"/>
      <c r="V23" s="86"/>
      <c r="W23" s="136"/>
    </row>
    <row r="24" spans="1:68" x14ac:dyDescent="0.25">
      <c r="A24" s="96"/>
      <c r="B24" s="111"/>
      <c r="C24" s="50" t="b">
        <v>0</v>
      </c>
      <c r="D24" s="31" t="s">
        <v>40</v>
      </c>
      <c r="E24" s="50" t="b">
        <v>0</v>
      </c>
      <c r="F24" s="31" t="s">
        <v>41</v>
      </c>
      <c r="G24" s="50" t="b">
        <v>0</v>
      </c>
      <c r="H24" s="32" t="s">
        <v>41</v>
      </c>
      <c r="I24" s="50" t="b">
        <v>0</v>
      </c>
      <c r="J24" s="32" t="s">
        <v>41</v>
      </c>
      <c r="K24" s="32"/>
      <c r="L24" s="31"/>
      <c r="M24" s="106"/>
      <c r="N24" s="83"/>
      <c r="O24" s="83"/>
      <c r="P24" s="83"/>
      <c r="Q24" s="121"/>
      <c r="R24" s="80"/>
      <c r="S24" s="86"/>
      <c r="T24" s="86"/>
      <c r="U24" s="86"/>
      <c r="V24" s="86"/>
      <c r="W24" s="136"/>
    </row>
    <row r="25" spans="1:68" x14ac:dyDescent="0.25">
      <c r="A25" s="96"/>
      <c r="B25" s="111"/>
      <c r="C25" s="50" t="b">
        <v>0</v>
      </c>
      <c r="D25" s="31" t="s">
        <v>42</v>
      </c>
      <c r="E25" s="28"/>
      <c r="F25" s="31"/>
      <c r="G25" s="28"/>
      <c r="H25" s="32"/>
      <c r="I25" s="28"/>
      <c r="J25" s="115" t="s">
        <v>43</v>
      </c>
      <c r="K25" s="116"/>
      <c r="L25" s="117"/>
      <c r="M25" s="106"/>
      <c r="N25" s="83"/>
      <c r="O25" s="83"/>
      <c r="P25" s="83"/>
      <c r="Q25" s="121"/>
      <c r="R25" s="80"/>
      <c r="S25" s="86"/>
      <c r="T25" s="86"/>
      <c r="U25" s="86"/>
      <c r="V25" s="86"/>
      <c r="W25" s="136"/>
    </row>
    <row r="26" spans="1:68" x14ac:dyDescent="0.25">
      <c r="A26" s="96"/>
      <c r="B26" s="111"/>
      <c r="C26" s="28"/>
      <c r="D26" s="31"/>
      <c r="E26" s="28"/>
      <c r="F26" s="31"/>
      <c r="G26" s="28"/>
      <c r="H26" s="32"/>
      <c r="I26" s="28"/>
      <c r="J26" s="33"/>
      <c r="K26" s="33"/>
      <c r="L26" s="34" t="str">
        <f>IFERROR(J26/K26," ")</f>
        <v xml:space="preserve"> </v>
      </c>
      <c r="M26" s="106"/>
      <c r="N26" s="83"/>
      <c r="O26" s="83"/>
      <c r="P26" s="83"/>
      <c r="Q26" s="121"/>
      <c r="R26" s="80"/>
      <c r="S26" s="86"/>
      <c r="T26" s="86"/>
      <c r="U26" s="86"/>
      <c r="V26" s="86"/>
      <c r="W26" s="136"/>
    </row>
    <row r="27" spans="1:68" ht="15.75" thickBot="1" x14ac:dyDescent="0.3">
      <c r="A27" s="97"/>
      <c r="B27" s="112"/>
      <c r="C27" s="35"/>
      <c r="D27" s="36"/>
      <c r="E27" s="35"/>
      <c r="F27" s="36"/>
      <c r="G27" s="37"/>
      <c r="H27" s="38"/>
      <c r="I27" s="37"/>
      <c r="J27" s="11" t="s">
        <v>44</v>
      </c>
      <c r="K27" s="11" t="s">
        <v>45</v>
      </c>
      <c r="L27" s="12" t="s">
        <v>46</v>
      </c>
      <c r="M27" s="107"/>
      <c r="N27" s="84"/>
      <c r="O27" s="84"/>
      <c r="P27" s="84"/>
      <c r="Q27" s="122"/>
      <c r="R27" s="81"/>
      <c r="S27" s="87"/>
      <c r="T27" s="87"/>
      <c r="U27" s="87"/>
      <c r="V27" s="142"/>
      <c r="W27" s="138"/>
    </row>
    <row r="28" spans="1:68" ht="15.75" customHeight="1" thickBot="1" x14ac:dyDescent="0.3">
      <c r="A28" s="1"/>
      <c r="B28" s="1"/>
      <c r="C28" s="1"/>
      <c r="D28" s="1"/>
      <c r="E28" s="1"/>
      <c r="F28" s="1"/>
      <c r="G28" s="1"/>
      <c r="H28" s="1"/>
      <c r="I28" s="1"/>
      <c r="J28" s="1"/>
      <c r="K28" s="1"/>
      <c r="L28" s="1"/>
      <c r="M28" s="1"/>
      <c r="N28" s="1"/>
      <c r="O28" s="1"/>
      <c r="P28" s="1"/>
      <c r="Q28" s="1"/>
    </row>
    <row r="29" spans="1:68" ht="38.25" customHeight="1" thickBot="1" x14ac:dyDescent="0.3">
      <c r="A29" s="92" t="s">
        <v>47</v>
      </c>
      <c r="B29" s="93"/>
      <c r="C29" s="93"/>
      <c r="D29" s="93"/>
      <c r="E29" s="93"/>
      <c r="F29" s="93"/>
      <c r="G29" s="93"/>
      <c r="H29" s="93"/>
      <c r="I29" s="93"/>
      <c r="J29" s="93"/>
      <c r="K29" s="93"/>
      <c r="L29" s="93"/>
      <c r="M29" s="93"/>
      <c r="N29" s="93"/>
      <c r="O29" s="93"/>
      <c r="P29" s="93"/>
      <c r="Q29" s="94"/>
    </row>
    <row r="31" spans="1:68" x14ac:dyDescent="0.25">
      <c r="A31" s="6" t="s">
        <v>48</v>
      </c>
      <c r="B31" s="88"/>
      <c r="C31" s="89"/>
      <c r="D31" s="89"/>
      <c r="E31" s="89"/>
      <c r="F31" s="89"/>
      <c r="G31" s="89"/>
      <c r="H31" s="89"/>
      <c r="I31" s="90"/>
      <c r="J31" s="74" t="s">
        <v>49</v>
      </c>
      <c r="K31" s="75"/>
      <c r="L31" s="75"/>
      <c r="M31" s="76"/>
      <c r="N31" s="88"/>
      <c r="O31" s="89"/>
      <c r="P31" s="89"/>
      <c r="Q31" s="90"/>
    </row>
    <row r="32" spans="1:68" ht="27" customHeight="1" x14ac:dyDescent="0.25">
      <c r="A32" s="7" t="s">
        <v>50</v>
      </c>
      <c r="B32" s="88"/>
      <c r="C32" s="89"/>
      <c r="D32" s="89"/>
      <c r="E32" s="89"/>
      <c r="F32" s="89"/>
      <c r="G32" s="89"/>
      <c r="H32" s="89"/>
      <c r="I32" s="90"/>
      <c r="J32" s="74" t="s">
        <v>51</v>
      </c>
      <c r="K32" s="75"/>
      <c r="L32" s="75"/>
      <c r="M32" s="76"/>
      <c r="N32" s="88"/>
      <c r="O32" s="89"/>
      <c r="P32" s="89"/>
      <c r="Q32" s="90"/>
    </row>
    <row r="33" spans="1:17" x14ac:dyDescent="0.25">
      <c r="A33" s="6" t="s">
        <v>52</v>
      </c>
      <c r="B33" s="88"/>
      <c r="C33" s="89"/>
      <c r="D33" s="89"/>
      <c r="E33" s="89"/>
      <c r="F33" s="89"/>
      <c r="G33" s="89"/>
      <c r="H33" s="89"/>
      <c r="I33" s="90"/>
      <c r="J33" s="74" t="s">
        <v>53</v>
      </c>
      <c r="K33" s="75"/>
      <c r="L33" s="75"/>
      <c r="M33" s="76"/>
      <c r="N33" s="88"/>
      <c r="O33" s="89"/>
      <c r="P33" s="89"/>
      <c r="Q33" s="90"/>
    </row>
    <row r="34" spans="1:17" ht="30" customHeight="1" x14ac:dyDescent="0.25">
      <c r="A34" s="6" t="s">
        <v>54</v>
      </c>
      <c r="B34" s="88"/>
      <c r="C34" s="89"/>
      <c r="D34" s="89"/>
      <c r="E34" s="89"/>
      <c r="F34" s="89"/>
      <c r="G34" s="89"/>
      <c r="H34" s="89"/>
      <c r="I34" s="90"/>
      <c r="J34" s="74" t="s">
        <v>55</v>
      </c>
      <c r="K34" s="75"/>
      <c r="L34" s="75"/>
      <c r="M34" s="76"/>
      <c r="N34" s="88"/>
      <c r="O34" s="89"/>
      <c r="P34" s="89"/>
      <c r="Q34" s="90"/>
    </row>
    <row r="35" spans="1:17" x14ac:dyDescent="0.25">
      <c r="A35" s="108" t="s">
        <v>1099</v>
      </c>
      <c r="B35" s="109"/>
      <c r="C35" s="109"/>
      <c r="D35" s="109"/>
      <c r="F35" s="113" t="s">
        <v>56</v>
      </c>
      <c r="G35" s="114"/>
      <c r="H35" s="114"/>
      <c r="I35" s="114"/>
      <c r="J35" s="114"/>
      <c r="K35" s="114"/>
      <c r="L35" s="114"/>
      <c r="M35" s="114"/>
      <c r="N35" s="114"/>
      <c r="O35" s="98"/>
      <c r="P35" s="98"/>
      <c r="Q35" s="98"/>
    </row>
  </sheetData>
  <sheetProtection algorithmName="SHA-512" hashValue="XuRRTZ4vZPwKhM8otVi2+LMkzWMVlkFLcdI2TFpCxZCRNrHMTuWlQFsbH6nlrpbg8KVgaOTQfmHpvcA6or3GYg==" saltValue="Q5Q0OkESYiPuF+e9AZ/s1g==" spinCount="100000" sheet="1" objects="1" scenarios="1"/>
  <mergeCells count="83">
    <mergeCell ref="U4:U9"/>
    <mergeCell ref="W10:W15"/>
    <mergeCell ref="W16:W21"/>
    <mergeCell ref="W22:W27"/>
    <mergeCell ref="R2:W2"/>
    <mergeCell ref="V22:V27"/>
    <mergeCell ref="V10:V15"/>
    <mergeCell ref="W4:W9"/>
    <mergeCell ref="V4:V9"/>
    <mergeCell ref="V16:V21"/>
    <mergeCell ref="U10:U15"/>
    <mergeCell ref="T10:T15"/>
    <mergeCell ref="U16:U21"/>
    <mergeCell ref="S10:S15"/>
    <mergeCell ref="S22:S27"/>
    <mergeCell ref="U22:U27"/>
    <mergeCell ref="C1:M1"/>
    <mergeCell ref="O4:O9"/>
    <mergeCell ref="M10:M15"/>
    <mergeCell ref="O16:O21"/>
    <mergeCell ref="C3:D3"/>
    <mergeCell ref="E3:F3"/>
    <mergeCell ref="J7:L7"/>
    <mergeCell ref="C2:Q2"/>
    <mergeCell ref="Q4:Q9"/>
    <mergeCell ref="P1:Q1"/>
    <mergeCell ref="J13:L13"/>
    <mergeCell ref="N1:O1"/>
    <mergeCell ref="O10:O15"/>
    <mergeCell ref="Q10:Q15"/>
    <mergeCell ref="J32:M32"/>
    <mergeCell ref="N32:Q32"/>
    <mergeCell ref="M22:M27"/>
    <mergeCell ref="P16:P21"/>
    <mergeCell ref="S16:S21"/>
    <mergeCell ref="Q16:Q21"/>
    <mergeCell ref="A16:A21"/>
    <mergeCell ref="T16:T21"/>
    <mergeCell ref="M16:M21"/>
    <mergeCell ref="R10:R15"/>
    <mergeCell ref="R16:R21"/>
    <mergeCell ref="T22:T27"/>
    <mergeCell ref="B4:B9"/>
    <mergeCell ref="B22:B27"/>
    <mergeCell ref="N4:N9"/>
    <mergeCell ref="P4:P9"/>
    <mergeCell ref="R4:R9"/>
    <mergeCell ref="T4:T9"/>
    <mergeCell ref="B10:B15"/>
    <mergeCell ref="J19:L19"/>
    <mergeCell ref="Q22:Q27"/>
    <mergeCell ref="O35:Q35"/>
    <mergeCell ref="A2:B2"/>
    <mergeCell ref="B34:I34"/>
    <mergeCell ref="A22:A27"/>
    <mergeCell ref="I3:L3"/>
    <mergeCell ref="N10:N15"/>
    <mergeCell ref="M4:M9"/>
    <mergeCell ref="A35:D35"/>
    <mergeCell ref="B16:B21"/>
    <mergeCell ref="B31:I31"/>
    <mergeCell ref="P10:P15"/>
    <mergeCell ref="F35:N35"/>
    <mergeCell ref="G3:H3"/>
    <mergeCell ref="A10:A15"/>
    <mergeCell ref="J25:L25"/>
    <mergeCell ref="O22:O27"/>
    <mergeCell ref="J34:M34"/>
    <mergeCell ref="R1:W1"/>
    <mergeCell ref="R22:R27"/>
    <mergeCell ref="N16:N21"/>
    <mergeCell ref="S4:S9"/>
    <mergeCell ref="N34:Q34"/>
    <mergeCell ref="J33:M33"/>
    <mergeCell ref="N31:Q31"/>
    <mergeCell ref="N22:N27"/>
    <mergeCell ref="P22:P27"/>
    <mergeCell ref="A29:Q29"/>
    <mergeCell ref="B33:I33"/>
    <mergeCell ref="J31:M31"/>
    <mergeCell ref="N33:Q33"/>
    <mergeCell ref="B32:I32"/>
    <mergeCell ref="A4:A9"/>
  </mergeCells>
  <dataValidations count="2">
    <dataValidation type="decimal" operator="greaterThan" allowBlank="1" showInputMessage="1" showErrorMessage="1" errorTitle="Must a number" error="Enter a number only" promptTitle="Weight of the whole article" prompt="Enter the weight in KGs of the whole article, including the weight of subject metal and other materials" sqref="K8 K14 K20 K26" xr:uid="{636EB843-975C-407F-A396-012132634C17}">
      <formula1>0</formula1>
    </dataValidation>
    <dataValidation type="decimal" operator="greaterThan" allowBlank="1" showInputMessage="1" showErrorMessage="1" errorTitle="Enter a number" error="Must be a number - no unit" promptTitle="Weight of metal(s)" prompt="Enter a number for the total weight of the subject metal in KGs" sqref="J8 J14 J20 J26" xr:uid="{FE65BE9E-3ABE-46EB-928C-96F675D60A68}">
      <formula1>0</formula1>
    </dataValidation>
  </dataValidations>
  <hyperlinks>
    <hyperlink ref="A1" r:id="rId1" display="https://axxessintl.com/" xr:uid="{00000000-0004-0000-0000-000000000000}"/>
  </hyperlinks>
  <pageMargins left="0.7" right="0.7" top="0.75" bottom="0.75" header="0.3" footer="0.3"/>
  <pageSetup scale="71"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errorTitle="Make a selection" error="Select a Country from the List" xr:uid="{FFD19E81-63C6-4B73-8809-7E989DBF268C}">
          <x14:formula1>
            <xm:f>'ISO Country Codes'!$A:$A</xm:f>
          </x14:formula1>
          <xm:sqref>M4:Q27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H26"/>
  <sheetViews>
    <sheetView showGridLines="0" topLeftCell="A12" workbookViewId="0">
      <selection activeCell="B3" sqref="B3:G3"/>
    </sheetView>
  </sheetViews>
  <sheetFormatPr baseColWidth="10" defaultColWidth="0" defaultRowHeight="15" zeroHeight="1" x14ac:dyDescent="0.25"/>
  <cols>
    <col min="1" max="1" width="4" customWidth="1"/>
    <col min="2" max="2" width="21.5703125" bestFit="1" customWidth="1"/>
    <col min="3" max="7" width="20" customWidth="1"/>
    <col min="8" max="8" width="4" customWidth="1"/>
    <col min="9" max="10" width="9.140625" hidden="1" customWidth="1"/>
    <col min="11" max="16384" width="9.140625" hidden="1"/>
  </cols>
  <sheetData>
    <row r="1" spans="2:7" ht="24" customHeight="1" x14ac:dyDescent="0.25">
      <c r="B1" s="145" t="s">
        <v>77</v>
      </c>
      <c r="C1" s="114"/>
      <c r="D1" s="114"/>
      <c r="E1" s="114"/>
      <c r="F1" s="114"/>
      <c r="G1" s="114"/>
    </row>
    <row r="2" spans="2:7" ht="24" customHeight="1" x14ac:dyDescent="0.25">
      <c r="B2" s="5" t="s">
        <v>78</v>
      </c>
      <c r="C2" s="143" t="s">
        <v>79</v>
      </c>
      <c r="D2" s="114"/>
      <c r="E2" s="114"/>
      <c r="F2" s="114"/>
      <c r="G2" s="114"/>
    </row>
    <row r="3" spans="2:7" ht="24" customHeight="1" x14ac:dyDescent="0.25">
      <c r="B3" s="146" t="s">
        <v>80</v>
      </c>
      <c r="C3" s="114"/>
      <c r="D3" s="114"/>
      <c r="E3" s="114"/>
      <c r="F3" s="114"/>
      <c r="G3" s="114"/>
    </row>
    <row r="4" spans="2:7" ht="24" customHeight="1" x14ac:dyDescent="0.25">
      <c r="B4" s="147" t="s">
        <v>81</v>
      </c>
      <c r="C4" s="114"/>
      <c r="D4" s="114"/>
      <c r="E4" s="114"/>
      <c r="F4" s="114"/>
      <c r="G4" s="114"/>
    </row>
    <row r="5" spans="2:7" ht="24" customHeight="1" x14ac:dyDescent="0.25">
      <c r="B5" s="114"/>
      <c r="C5" s="114"/>
      <c r="D5" s="114"/>
      <c r="E5" s="114"/>
      <c r="F5" s="114"/>
      <c r="G5" s="114"/>
    </row>
    <row r="6" spans="2:7" ht="24" customHeight="1" x14ac:dyDescent="0.25">
      <c r="B6" s="5" t="s">
        <v>82</v>
      </c>
      <c r="C6" s="148" t="s">
        <v>83</v>
      </c>
      <c r="D6" s="114"/>
      <c r="E6" s="114"/>
      <c r="F6" s="114"/>
      <c r="G6" s="114"/>
    </row>
    <row r="7" spans="2:7" ht="24" customHeight="1" x14ac:dyDescent="0.25">
      <c r="B7" s="5" t="s">
        <v>84</v>
      </c>
      <c r="C7" s="143" t="s">
        <v>85</v>
      </c>
      <c r="D7" s="114"/>
      <c r="E7" s="114"/>
      <c r="F7" s="114"/>
      <c r="G7" s="114"/>
    </row>
    <row r="8" spans="2:7" ht="24" customHeight="1" x14ac:dyDescent="0.25">
      <c r="B8" s="146" t="s">
        <v>86</v>
      </c>
      <c r="C8" s="114"/>
      <c r="D8" s="114"/>
      <c r="E8" s="114"/>
      <c r="F8" s="114"/>
      <c r="G8" s="114"/>
    </row>
    <row r="9" spans="2:7" ht="24" customHeight="1" x14ac:dyDescent="0.25">
      <c r="B9" s="147" t="s">
        <v>87</v>
      </c>
      <c r="C9" s="114"/>
      <c r="D9" s="114"/>
      <c r="E9" s="114"/>
      <c r="F9" s="114"/>
      <c r="G9" s="114"/>
    </row>
    <row r="10" spans="2:7" ht="24" customHeight="1" x14ac:dyDescent="0.25">
      <c r="B10" s="114"/>
      <c r="C10" s="114"/>
      <c r="D10" s="114"/>
      <c r="E10" s="114"/>
      <c r="F10" s="114"/>
      <c r="G10" s="114"/>
    </row>
    <row r="11" spans="2:7" ht="24" customHeight="1" x14ac:dyDescent="0.25"/>
    <row r="12" spans="2:7" ht="24" customHeight="1" x14ac:dyDescent="0.25">
      <c r="B12" s="146" t="s">
        <v>88</v>
      </c>
      <c r="C12" s="114"/>
      <c r="D12" s="114"/>
      <c r="E12" s="114"/>
      <c r="F12" s="114"/>
      <c r="G12" s="114"/>
    </row>
    <row r="13" spans="2:7" ht="24" customHeight="1" x14ac:dyDescent="0.25">
      <c r="B13" s="147" t="s">
        <v>89</v>
      </c>
      <c r="C13" s="114"/>
      <c r="D13" s="114"/>
      <c r="E13" s="114"/>
      <c r="F13" s="114"/>
      <c r="G13" s="114"/>
    </row>
    <row r="14" spans="2:7" ht="24" customHeight="1" x14ac:dyDescent="0.25">
      <c r="B14" s="114"/>
      <c r="C14" s="114"/>
      <c r="D14" s="114"/>
      <c r="E14" s="114"/>
      <c r="F14" s="114"/>
      <c r="G14" s="114"/>
    </row>
    <row r="15" spans="2:7" ht="24" customHeight="1" x14ac:dyDescent="0.25"/>
    <row r="16" spans="2:7" ht="24" customHeight="1" x14ac:dyDescent="0.25">
      <c r="B16" s="146" t="s">
        <v>90</v>
      </c>
      <c r="C16" s="114"/>
      <c r="D16" s="114"/>
      <c r="E16" s="114"/>
      <c r="F16" s="114"/>
      <c r="G16" s="114"/>
    </row>
    <row r="17" spans="2:7" ht="24" customHeight="1" x14ac:dyDescent="0.25">
      <c r="B17" s="147" t="s">
        <v>91</v>
      </c>
      <c r="C17" s="114"/>
      <c r="D17" s="114"/>
      <c r="E17" s="114"/>
      <c r="F17" s="114"/>
      <c r="G17" s="114"/>
    </row>
    <row r="18" spans="2:7" ht="24" customHeight="1" x14ac:dyDescent="0.25">
      <c r="B18" s="114"/>
      <c r="C18" s="114"/>
      <c r="D18" s="114"/>
      <c r="E18" s="114"/>
      <c r="F18" s="114"/>
      <c r="G18" s="114"/>
    </row>
    <row r="19" spans="2:7" ht="24" customHeight="1" x14ac:dyDescent="0.25"/>
    <row r="20" spans="2:7" ht="24" customHeight="1" x14ac:dyDescent="0.25">
      <c r="B20" s="146" t="s">
        <v>92</v>
      </c>
      <c r="C20" s="114"/>
      <c r="D20" s="114"/>
      <c r="E20" s="114"/>
      <c r="F20" s="114"/>
      <c r="G20" s="114"/>
    </row>
    <row r="21" spans="2:7" ht="24" customHeight="1" x14ac:dyDescent="0.25">
      <c r="B21" s="147" t="s">
        <v>93</v>
      </c>
      <c r="C21" s="114"/>
      <c r="D21" s="114"/>
      <c r="E21" s="114"/>
      <c r="F21" s="114"/>
      <c r="G21" s="114"/>
    </row>
    <row r="22" spans="2:7" ht="24" customHeight="1" x14ac:dyDescent="0.25">
      <c r="B22" s="114"/>
      <c r="C22" s="114"/>
      <c r="D22" s="114"/>
      <c r="E22" s="114"/>
      <c r="F22" s="114"/>
      <c r="G22" s="114"/>
    </row>
    <row r="23" spans="2:7" ht="24" customHeight="1" x14ac:dyDescent="0.25">
      <c r="B23" s="144" t="s">
        <v>94</v>
      </c>
      <c r="C23" s="114"/>
      <c r="D23" s="114"/>
      <c r="E23" s="114"/>
      <c r="F23" s="114"/>
      <c r="G23" s="114"/>
    </row>
    <row r="24" spans="2:7" x14ac:dyDescent="0.25">
      <c r="B24" s="146" t="s">
        <v>95</v>
      </c>
      <c r="C24" s="114"/>
      <c r="D24" s="114"/>
      <c r="E24" s="114"/>
      <c r="F24" s="114"/>
      <c r="G24" s="114"/>
    </row>
    <row r="25" spans="2:7" x14ac:dyDescent="0.25">
      <c r="B25" s="147" t="s">
        <v>96</v>
      </c>
      <c r="C25" s="114"/>
      <c r="D25" s="114"/>
      <c r="E25" s="114"/>
      <c r="F25" s="114"/>
      <c r="G25" s="114"/>
    </row>
    <row r="26" spans="2:7" ht="60" customHeight="1" x14ac:dyDescent="0.25">
      <c r="B26" s="114"/>
      <c r="C26" s="114"/>
      <c r="D26" s="114"/>
      <c r="E26" s="114"/>
      <c r="F26" s="114"/>
      <c r="G26" s="114"/>
    </row>
  </sheetData>
  <sheetProtection algorithmName="SHA-512" hashValue="cDmEWdRpUMO/LCOxSjabPn2YEPamRwcdauIF2l8ucIKPiegq+OfQOSURxHKSdvhHdeqFvZz2JwclYFGrqKpoUA==" saltValue="4ssmTTF5y1ZsQlfx+OV4jw==" spinCount="100000" sheet="1" objects="1" scenarios="1"/>
  <mergeCells count="17">
    <mergeCell ref="B24:G24"/>
    <mergeCell ref="B25:G26"/>
    <mergeCell ref="B20:G20"/>
    <mergeCell ref="B3:G3"/>
    <mergeCell ref="B16:G16"/>
    <mergeCell ref="C7:G7"/>
    <mergeCell ref="C6:G6"/>
    <mergeCell ref="B21:G22"/>
    <mergeCell ref="C2:G2"/>
    <mergeCell ref="B23:G23"/>
    <mergeCell ref="B1:G1"/>
    <mergeCell ref="B8:G8"/>
    <mergeCell ref="B9:G10"/>
    <mergeCell ref="B4:G5"/>
    <mergeCell ref="B12:G12"/>
    <mergeCell ref="B13:G14"/>
    <mergeCell ref="B17:G18"/>
  </mergeCells>
  <hyperlinks>
    <hyperlink ref="C2" r:id="rId1" xr:uid="{00000000-0004-0000-0300-000000000000}"/>
    <hyperlink ref="C6" r:id="rId2" xr:uid="{00000000-0004-0000-03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J9"/>
  <sheetViews>
    <sheetView workbookViewId="0">
      <selection sqref="A1:I1"/>
    </sheetView>
  </sheetViews>
  <sheetFormatPr baseColWidth="10" defaultColWidth="0" defaultRowHeight="15" zeroHeight="1" x14ac:dyDescent="0.25"/>
  <cols>
    <col min="1" max="1" width="12" style="1" customWidth="1"/>
    <col min="2" max="2" width="20" style="1" customWidth="1"/>
    <col min="3" max="3" width="14" style="1" customWidth="1"/>
    <col min="4" max="4" width="16" style="1" customWidth="1"/>
    <col min="5" max="5" width="18" style="1" customWidth="1"/>
    <col min="6" max="6" width="16" style="1" customWidth="1"/>
    <col min="7" max="7" width="24" style="1" customWidth="1"/>
    <col min="8" max="8" width="18" style="1" customWidth="1"/>
    <col min="9" max="9" width="28" style="1" customWidth="1"/>
    <col min="10" max="10" width="9.140625" style="1" customWidth="1"/>
    <col min="11" max="16384" width="9.140625" style="1" hidden="1"/>
  </cols>
  <sheetData>
    <row r="1" spans="1:10" ht="15.75" customHeight="1" x14ac:dyDescent="0.3">
      <c r="A1" s="149" t="s">
        <v>57</v>
      </c>
      <c r="B1" s="150"/>
      <c r="C1" s="150"/>
      <c r="D1" s="150"/>
      <c r="E1" s="150"/>
      <c r="F1" s="150"/>
      <c r="G1" s="150"/>
      <c r="H1" s="150"/>
      <c r="I1" s="150"/>
      <c r="J1" s="65"/>
    </row>
    <row r="2" spans="1:10" x14ac:dyDescent="0.25">
      <c r="A2" s="151" t="s">
        <v>58</v>
      </c>
      <c r="B2" s="150"/>
      <c r="C2" s="150"/>
      <c r="D2" s="150"/>
      <c r="E2" s="150"/>
      <c r="F2" s="150"/>
      <c r="G2" s="150"/>
      <c r="H2" s="150"/>
      <c r="I2" s="150"/>
      <c r="J2" s="65"/>
    </row>
    <row r="3" spans="1:10" x14ac:dyDescent="0.25">
      <c r="A3" s="65"/>
      <c r="B3" s="65"/>
      <c r="C3" s="65"/>
      <c r="D3" s="65"/>
      <c r="E3" s="65"/>
      <c r="F3" s="65"/>
      <c r="G3" s="65"/>
      <c r="H3" s="65"/>
      <c r="I3" s="65"/>
      <c r="J3" s="65"/>
    </row>
    <row r="4" spans="1:10" ht="30" customHeight="1" x14ac:dyDescent="0.25">
      <c r="A4" s="66" t="s">
        <v>59</v>
      </c>
      <c r="B4" s="66" t="s">
        <v>60</v>
      </c>
      <c r="C4" s="66" t="s">
        <v>6</v>
      </c>
      <c r="D4" s="66" t="s">
        <v>61</v>
      </c>
      <c r="E4" s="66" t="s">
        <v>62</v>
      </c>
      <c r="F4" s="66" t="s">
        <v>63</v>
      </c>
      <c r="G4" s="66" t="s">
        <v>64</v>
      </c>
      <c r="H4" s="66" t="s">
        <v>65</v>
      </c>
      <c r="I4" s="66" t="s">
        <v>66</v>
      </c>
      <c r="J4" s="65"/>
    </row>
    <row r="5" spans="1:10" x14ac:dyDescent="0.25">
      <c r="A5" s="67" t="s">
        <v>67</v>
      </c>
      <c r="B5" s="68">
        <f>'Declaration Form'!A4</f>
        <v>0</v>
      </c>
      <c r="C5" s="68">
        <f>'Declaration Form'!B4</f>
        <v>0</v>
      </c>
      <c r="D5" s="69" t="s">
        <v>39</v>
      </c>
      <c r="E5" s="70"/>
      <c r="F5" s="69" t="s">
        <v>39</v>
      </c>
      <c r="G5" s="69" t="s">
        <v>39</v>
      </c>
      <c r="H5" s="69" t="s">
        <v>39</v>
      </c>
      <c r="I5" s="69"/>
      <c r="J5" s="65"/>
    </row>
    <row r="6" spans="1:10" x14ac:dyDescent="0.25">
      <c r="A6" s="67" t="s">
        <v>68</v>
      </c>
      <c r="B6" s="68">
        <f>'Declaration Form'!A10</f>
        <v>0</v>
      </c>
      <c r="C6" s="68">
        <f>'Declaration Form'!B10</f>
        <v>0</v>
      </c>
      <c r="D6" s="69" t="s">
        <v>39</v>
      </c>
      <c r="E6" s="70"/>
      <c r="F6" s="69" t="s">
        <v>39</v>
      </c>
      <c r="G6" s="69" t="s">
        <v>39</v>
      </c>
      <c r="H6" s="69" t="s">
        <v>39</v>
      </c>
      <c r="I6" s="69"/>
      <c r="J6" s="65"/>
    </row>
    <row r="7" spans="1:10" x14ac:dyDescent="0.25">
      <c r="A7" s="67" t="s">
        <v>69</v>
      </c>
      <c r="B7" s="68">
        <f>'Declaration Form'!A16</f>
        <v>0</v>
      </c>
      <c r="C7" s="68">
        <f>'Declaration Form'!B16</f>
        <v>0</v>
      </c>
      <c r="D7" s="69" t="s">
        <v>39</v>
      </c>
      <c r="E7" s="70"/>
      <c r="F7" s="69" t="s">
        <v>39</v>
      </c>
      <c r="G7" s="69" t="s">
        <v>39</v>
      </c>
      <c r="H7" s="69" t="s">
        <v>39</v>
      </c>
      <c r="I7" s="69"/>
      <c r="J7" s="65"/>
    </row>
    <row r="8" spans="1:10" x14ac:dyDescent="0.25">
      <c r="A8" s="67" t="s">
        <v>70</v>
      </c>
      <c r="B8" s="68">
        <f>'Declaration Form'!A22</f>
        <v>0</v>
      </c>
      <c r="C8" s="68">
        <f>'Declaration Form'!B22</f>
        <v>0</v>
      </c>
      <c r="D8" s="69" t="s">
        <v>39</v>
      </c>
      <c r="E8" s="70"/>
      <c r="F8" s="69" t="s">
        <v>39</v>
      </c>
      <c r="G8" s="69" t="s">
        <v>39</v>
      </c>
      <c r="H8" s="69" t="s">
        <v>39</v>
      </c>
      <c r="I8" s="69"/>
      <c r="J8" s="65"/>
    </row>
    <row r="9" spans="1:10" x14ac:dyDescent="0.25">
      <c r="A9" s="65"/>
      <c r="B9" s="65"/>
      <c r="C9" s="65"/>
      <c r="D9" s="65"/>
      <c r="E9" s="65"/>
      <c r="F9" s="65"/>
      <c r="G9" s="65"/>
      <c r="H9" s="65"/>
      <c r="I9" s="65"/>
      <c r="J9" s="65"/>
    </row>
  </sheetData>
  <sheetProtection algorithmName="SHA-512" hashValue="Ll1XREFiuj8Cgm3ML5R/Y4r6ozv8B5LDiwzZcFgUDe4V6tb9vfKAzWzgCQDA4ixNI55MFpIRKuzBMvDq9lu5eQ==" saltValue="SpLMBpo0+Mb020fZClHeIQ==" spinCount="100000" sheet="1" objects="1" scenarios="1"/>
  <mergeCells count="2">
    <mergeCell ref="A1:I1"/>
    <mergeCell ref="A2:I2"/>
  </mergeCells>
  <dataValidations count="1">
    <dataValidation type="list" allowBlank="1" sqref="D5:D8 F5:H8" xr:uid="{00000000-0002-0000-0100-000000000000}">
      <formula1>"Yes,No"</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48067-88B8-4AF8-AC2F-C030CFE950E9}">
  <dimension ref="A1:A250"/>
  <sheetViews>
    <sheetView workbookViewId="0"/>
  </sheetViews>
  <sheetFormatPr baseColWidth="10" defaultRowHeight="15" x14ac:dyDescent="0.25"/>
  <cols>
    <col min="1" max="1" width="26.28515625" customWidth="1"/>
  </cols>
  <sheetData>
    <row r="1" spans="1:1" x14ac:dyDescent="0.25">
      <c r="A1" s="71" t="s">
        <v>1102</v>
      </c>
    </row>
    <row r="2" spans="1:1" x14ac:dyDescent="0.25">
      <c r="A2" s="71" t="s">
        <v>1103</v>
      </c>
    </row>
    <row r="3" spans="1:1" x14ac:dyDescent="0.25">
      <c r="A3" s="71" t="s">
        <v>1104</v>
      </c>
    </row>
    <row r="4" spans="1:1" x14ac:dyDescent="0.25">
      <c r="A4" s="71" t="s">
        <v>1105</v>
      </c>
    </row>
    <row r="5" spans="1:1" x14ac:dyDescent="0.25">
      <c r="A5" s="71" t="s">
        <v>1106</v>
      </c>
    </row>
    <row r="6" spans="1:1" x14ac:dyDescent="0.25">
      <c r="A6" s="71" t="s">
        <v>1107</v>
      </c>
    </row>
    <row r="7" spans="1:1" x14ac:dyDescent="0.25">
      <c r="A7" s="71" t="s">
        <v>1108</v>
      </c>
    </row>
    <row r="8" spans="1:1" x14ac:dyDescent="0.25">
      <c r="A8" s="71" t="s">
        <v>1109</v>
      </c>
    </row>
    <row r="9" spans="1:1" x14ac:dyDescent="0.25">
      <c r="A9" s="71" t="s">
        <v>1110</v>
      </c>
    </row>
    <row r="10" spans="1:1" x14ac:dyDescent="0.25">
      <c r="A10" s="71" t="s">
        <v>1111</v>
      </c>
    </row>
    <row r="11" spans="1:1" x14ac:dyDescent="0.25">
      <c r="A11" s="71" t="s">
        <v>1112</v>
      </c>
    </row>
    <row r="12" spans="1:1" x14ac:dyDescent="0.25">
      <c r="A12" s="71" t="s">
        <v>1113</v>
      </c>
    </row>
    <row r="13" spans="1:1" x14ac:dyDescent="0.25">
      <c r="A13" s="71" t="s">
        <v>1114</v>
      </c>
    </row>
    <row r="14" spans="1:1" x14ac:dyDescent="0.25">
      <c r="A14" s="71" t="s">
        <v>1115</v>
      </c>
    </row>
    <row r="15" spans="1:1" x14ac:dyDescent="0.25">
      <c r="A15" s="71" t="s">
        <v>1116</v>
      </c>
    </row>
    <row r="16" spans="1:1" x14ac:dyDescent="0.25">
      <c r="A16" s="71" t="s">
        <v>1117</v>
      </c>
    </row>
    <row r="17" spans="1:1" x14ac:dyDescent="0.25">
      <c r="A17" s="71" t="s">
        <v>1118</v>
      </c>
    </row>
    <row r="18" spans="1:1" x14ac:dyDescent="0.25">
      <c r="A18" s="71" t="s">
        <v>1119</v>
      </c>
    </row>
    <row r="19" spans="1:1" x14ac:dyDescent="0.25">
      <c r="A19" s="71" t="s">
        <v>1120</v>
      </c>
    </row>
    <row r="20" spans="1:1" x14ac:dyDescent="0.25">
      <c r="A20" s="71" t="s">
        <v>1121</v>
      </c>
    </row>
    <row r="21" spans="1:1" x14ac:dyDescent="0.25">
      <c r="A21" s="71" t="s">
        <v>1122</v>
      </c>
    </row>
    <row r="22" spans="1:1" x14ac:dyDescent="0.25">
      <c r="A22" s="71" t="s">
        <v>1123</v>
      </c>
    </row>
    <row r="23" spans="1:1" x14ac:dyDescent="0.25">
      <c r="A23" s="71" t="s">
        <v>1124</v>
      </c>
    </row>
    <row r="24" spans="1:1" x14ac:dyDescent="0.25">
      <c r="A24" s="71" t="s">
        <v>1125</v>
      </c>
    </row>
    <row r="25" spans="1:1" x14ac:dyDescent="0.25">
      <c r="A25" s="71" t="s">
        <v>1126</v>
      </c>
    </row>
    <row r="26" spans="1:1" x14ac:dyDescent="0.25">
      <c r="A26" s="71" t="s">
        <v>1127</v>
      </c>
    </row>
    <row r="27" spans="1:1" x14ac:dyDescent="0.25">
      <c r="A27" s="71" t="s">
        <v>1128</v>
      </c>
    </row>
    <row r="28" spans="1:1" ht="30" x14ac:dyDescent="0.25">
      <c r="A28" s="71" t="s">
        <v>1129</v>
      </c>
    </row>
    <row r="29" spans="1:1" x14ac:dyDescent="0.25">
      <c r="A29" s="71" t="s">
        <v>1130</v>
      </c>
    </row>
    <row r="30" spans="1:1" x14ac:dyDescent="0.25">
      <c r="A30" s="71" t="s">
        <v>1131</v>
      </c>
    </row>
    <row r="31" spans="1:1" x14ac:dyDescent="0.25">
      <c r="A31" s="71" t="s">
        <v>1132</v>
      </c>
    </row>
    <row r="32" spans="1:1" x14ac:dyDescent="0.25">
      <c r="A32" s="71" t="s">
        <v>1133</v>
      </c>
    </row>
    <row r="33" spans="1:1" x14ac:dyDescent="0.25">
      <c r="A33" s="71" t="s">
        <v>1134</v>
      </c>
    </row>
    <row r="34" spans="1:1" x14ac:dyDescent="0.25">
      <c r="A34" s="71" t="s">
        <v>1135</v>
      </c>
    </row>
    <row r="35" spans="1:1" x14ac:dyDescent="0.25">
      <c r="A35" s="71" t="s">
        <v>1136</v>
      </c>
    </row>
    <row r="36" spans="1:1" x14ac:dyDescent="0.25">
      <c r="A36" s="71" t="s">
        <v>1137</v>
      </c>
    </row>
    <row r="37" spans="1:1" x14ac:dyDescent="0.25">
      <c r="A37" s="71" t="s">
        <v>1138</v>
      </c>
    </row>
    <row r="38" spans="1:1" x14ac:dyDescent="0.25">
      <c r="A38" s="71" t="s">
        <v>1139</v>
      </c>
    </row>
    <row r="39" spans="1:1" ht="30" x14ac:dyDescent="0.25">
      <c r="A39" s="71" t="s">
        <v>1140</v>
      </c>
    </row>
    <row r="40" spans="1:1" x14ac:dyDescent="0.25">
      <c r="A40" s="71" t="s">
        <v>1141</v>
      </c>
    </row>
    <row r="41" spans="1:1" x14ac:dyDescent="0.25">
      <c r="A41" s="71" t="s">
        <v>1142</v>
      </c>
    </row>
    <row r="42" spans="1:1" x14ac:dyDescent="0.25">
      <c r="A42" s="71" t="s">
        <v>1143</v>
      </c>
    </row>
    <row r="43" spans="1:1" x14ac:dyDescent="0.25">
      <c r="A43" s="71" t="s">
        <v>1144</v>
      </c>
    </row>
    <row r="44" spans="1:1" x14ac:dyDescent="0.25">
      <c r="A44" s="71" t="s">
        <v>1145</v>
      </c>
    </row>
    <row r="45" spans="1:1" x14ac:dyDescent="0.25">
      <c r="A45" s="71" t="s">
        <v>1146</v>
      </c>
    </row>
    <row r="46" spans="1:1" x14ac:dyDescent="0.25">
      <c r="A46" t="s">
        <v>1147</v>
      </c>
    </row>
    <row r="47" spans="1:1" x14ac:dyDescent="0.25">
      <c r="A47" t="s">
        <v>1148</v>
      </c>
    </row>
    <row r="48" spans="1:1" x14ac:dyDescent="0.25">
      <c r="A48" t="s">
        <v>1149</v>
      </c>
    </row>
    <row r="49" spans="1:1" x14ac:dyDescent="0.25">
      <c r="A49" t="s">
        <v>1150</v>
      </c>
    </row>
    <row r="50" spans="1:1" x14ac:dyDescent="0.25">
      <c r="A50" t="s">
        <v>1151</v>
      </c>
    </row>
    <row r="51" spans="1:1" x14ac:dyDescent="0.25">
      <c r="A51" t="s">
        <v>1152</v>
      </c>
    </row>
    <row r="52" spans="1:1" x14ac:dyDescent="0.25">
      <c r="A52" t="s">
        <v>1153</v>
      </c>
    </row>
    <row r="53" spans="1:1" x14ac:dyDescent="0.25">
      <c r="A53" t="s">
        <v>1154</v>
      </c>
    </row>
    <row r="54" spans="1:1" x14ac:dyDescent="0.25">
      <c r="A54" t="s">
        <v>1155</v>
      </c>
    </row>
    <row r="55" spans="1:1" x14ac:dyDescent="0.25">
      <c r="A55" t="s">
        <v>1156</v>
      </c>
    </row>
    <row r="56" spans="1:1" x14ac:dyDescent="0.25">
      <c r="A56" t="s">
        <v>1157</v>
      </c>
    </row>
    <row r="57" spans="1:1" x14ac:dyDescent="0.25">
      <c r="A57" t="s">
        <v>1158</v>
      </c>
    </row>
    <row r="58" spans="1:1" x14ac:dyDescent="0.25">
      <c r="A58" t="s">
        <v>1159</v>
      </c>
    </row>
    <row r="59" spans="1:1" x14ac:dyDescent="0.25">
      <c r="A59" t="s">
        <v>1160</v>
      </c>
    </row>
    <row r="60" spans="1:1" x14ac:dyDescent="0.25">
      <c r="A60" t="s">
        <v>1161</v>
      </c>
    </row>
    <row r="61" spans="1:1" x14ac:dyDescent="0.25">
      <c r="A61" t="s">
        <v>1162</v>
      </c>
    </row>
    <row r="62" spans="1:1" x14ac:dyDescent="0.25">
      <c r="A62" t="s">
        <v>1163</v>
      </c>
    </row>
    <row r="63" spans="1:1" x14ac:dyDescent="0.25">
      <c r="A63" t="s">
        <v>1164</v>
      </c>
    </row>
    <row r="64" spans="1:1" x14ac:dyDescent="0.25">
      <c r="A64" t="s">
        <v>1165</v>
      </c>
    </row>
    <row r="65" spans="1:1" x14ac:dyDescent="0.25">
      <c r="A65" t="s">
        <v>1166</v>
      </c>
    </row>
    <row r="66" spans="1:1" x14ac:dyDescent="0.25">
      <c r="A66" t="s">
        <v>1167</v>
      </c>
    </row>
    <row r="67" spans="1:1" x14ac:dyDescent="0.25">
      <c r="A67" t="s">
        <v>1168</v>
      </c>
    </row>
    <row r="68" spans="1:1" x14ac:dyDescent="0.25">
      <c r="A68" t="s">
        <v>1169</v>
      </c>
    </row>
    <row r="69" spans="1:1" x14ac:dyDescent="0.25">
      <c r="A69" t="s">
        <v>1170</v>
      </c>
    </row>
    <row r="70" spans="1:1" x14ac:dyDescent="0.25">
      <c r="A70" t="s">
        <v>1171</v>
      </c>
    </row>
    <row r="71" spans="1:1" x14ac:dyDescent="0.25">
      <c r="A71" t="s">
        <v>1172</v>
      </c>
    </row>
    <row r="72" spans="1:1" x14ac:dyDescent="0.25">
      <c r="A72" t="s">
        <v>1173</v>
      </c>
    </row>
    <row r="73" spans="1:1" x14ac:dyDescent="0.25">
      <c r="A73" t="s">
        <v>1174</v>
      </c>
    </row>
    <row r="74" spans="1:1" x14ac:dyDescent="0.25">
      <c r="A74" t="s">
        <v>1175</v>
      </c>
    </row>
    <row r="75" spans="1:1" x14ac:dyDescent="0.25">
      <c r="A75" t="s">
        <v>1176</v>
      </c>
    </row>
    <row r="76" spans="1:1" x14ac:dyDescent="0.25">
      <c r="A76" t="s">
        <v>1177</v>
      </c>
    </row>
    <row r="77" spans="1:1" x14ac:dyDescent="0.25">
      <c r="A77" t="s">
        <v>1178</v>
      </c>
    </row>
    <row r="78" spans="1:1" x14ac:dyDescent="0.25">
      <c r="A78" t="s">
        <v>1179</v>
      </c>
    </row>
    <row r="79" spans="1:1" x14ac:dyDescent="0.25">
      <c r="A79" t="s">
        <v>1180</v>
      </c>
    </row>
    <row r="80" spans="1:1" x14ac:dyDescent="0.25">
      <c r="A80" t="s">
        <v>1181</v>
      </c>
    </row>
    <row r="81" spans="1:1" x14ac:dyDescent="0.25">
      <c r="A81" t="s">
        <v>1182</v>
      </c>
    </row>
    <row r="82" spans="1:1" x14ac:dyDescent="0.25">
      <c r="A82" t="s">
        <v>1183</v>
      </c>
    </row>
    <row r="83" spans="1:1" x14ac:dyDescent="0.25">
      <c r="A83" t="s">
        <v>1184</v>
      </c>
    </row>
    <row r="84" spans="1:1" x14ac:dyDescent="0.25">
      <c r="A84" t="s">
        <v>1185</v>
      </c>
    </row>
    <row r="85" spans="1:1" x14ac:dyDescent="0.25">
      <c r="A85" t="s">
        <v>1186</v>
      </c>
    </row>
    <row r="86" spans="1:1" x14ac:dyDescent="0.25">
      <c r="A86" t="s">
        <v>1187</v>
      </c>
    </row>
    <row r="87" spans="1:1" x14ac:dyDescent="0.25">
      <c r="A87" t="s">
        <v>1188</v>
      </c>
    </row>
    <row r="88" spans="1:1" x14ac:dyDescent="0.25">
      <c r="A88" t="s">
        <v>1189</v>
      </c>
    </row>
    <row r="89" spans="1:1" x14ac:dyDescent="0.25">
      <c r="A89" t="s">
        <v>1190</v>
      </c>
    </row>
    <row r="90" spans="1:1" x14ac:dyDescent="0.25">
      <c r="A90" t="s">
        <v>1191</v>
      </c>
    </row>
    <row r="91" spans="1:1" x14ac:dyDescent="0.25">
      <c r="A91" t="s">
        <v>1192</v>
      </c>
    </row>
    <row r="92" spans="1:1" x14ac:dyDescent="0.25">
      <c r="A92" t="s">
        <v>1193</v>
      </c>
    </row>
    <row r="93" spans="1:1" x14ac:dyDescent="0.25">
      <c r="A93" t="s">
        <v>1194</v>
      </c>
    </row>
    <row r="94" spans="1:1" x14ac:dyDescent="0.25">
      <c r="A94" t="s">
        <v>1195</v>
      </c>
    </row>
    <row r="95" spans="1:1" x14ac:dyDescent="0.25">
      <c r="A95" t="s">
        <v>1196</v>
      </c>
    </row>
    <row r="96" spans="1:1" x14ac:dyDescent="0.25">
      <c r="A96" t="s">
        <v>1197</v>
      </c>
    </row>
    <row r="97" spans="1:1" x14ac:dyDescent="0.25">
      <c r="A97" t="s">
        <v>1198</v>
      </c>
    </row>
    <row r="98" spans="1:1" x14ac:dyDescent="0.25">
      <c r="A98" t="s">
        <v>1199</v>
      </c>
    </row>
    <row r="99" spans="1:1" x14ac:dyDescent="0.25">
      <c r="A99" t="s">
        <v>1200</v>
      </c>
    </row>
    <row r="100" spans="1:1" x14ac:dyDescent="0.25">
      <c r="A100" t="s">
        <v>1201</v>
      </c>
    </row>
    <row r="101" spans="1:1" x14ac:dyDescent="0.25">
      <c r="A101" t="s">
        <v>1202</v>
      </c>
    </row>
    <row r="102" spans="1:1" x14ac:dyDescent="0.25">
      <c r="A102" t="s">
        <v>1203</v>
      </c>
    </row>
    <row r="103" spans="1:1" x14ac:dyDescent="0.25">
      <c r="A103" t="s">
        <v>1204</v>
      </c>
    </row>
    <row r="104" spans="1:1" x14ac:dyDescent="0.25">
      <c r="A104" t="s">
        <v>1205</v>
      </c>
    </row>
    <row r="105" spans="1:1" x14ac:dyDescent="0.25">
      <c r="A105" t="s">
        <v>1206</v>
      </c>
    </row>
    <row r="106" spans="1:1" x14ac:dyDescent="0.25">
      <c r="A106" t="s">
        <v>1207</v>
      </c>
    </row>
    <row r="107" spans="1:1" x14ac:dyDescent="0.25">
      <c r="A107" t="s">
        <v>1208</v>
      </c>
    </row>
    <row r="108" spans="1:1" x14ac:dyDescent="0.25">
      <c r="A108" t="s">
        <v>1209</v>
      </c>
    </row>
    <row r="109" spans="1:1" x14ac:dyDescent="0.25">
      <c r="A109" t="s">
        <v>1210</v>
      </c>
    </row>
    <row r="110" spans="1:1" x14ac:dyDescent="0.25">
      <c r="A110" t="s">
        <v>1211</v>
      </c>
    </row>
    <row r="111" spans="1:1" x14ac:dyDescent="0.25">
      <c r="A111" t="s">
        <v>1212</v>
      </c>
    </row>
    <row r="112" spans="1:1" x14ac:dyDescent="0.25">
      <c r="A112" t="s">
        <v>1213</v>
      </c>
    </row>
    <row r="113" spans="1:1" x14ac:dyDescent="0.25">
      <c r="A113" t="s">
        <v>1214</v>
      </c>
    </row>
    <row r="114" spans="1:1" x14ac:dyDescent="0.25">
      <c r="A114" t="s">
        <v>1215</v>
      </c>
    </row>
    <row r="115" spans="1:1" x14ac:dyDescent="0.25">
      <c r="A115" t="s">
        <v>1216</v>
      </c>
    </row>
    <row r="116" spans="1:1" x14ac:dyDescent="0.25">
      <c r="A116" t="s">
        <v>1217</v>
      </c>
    </row>
    <row r="117" spans="1:1" x14ac:dyDescent="0.25">
      <c r="A117" t="s">
        <v>1218</v>
      </c>
    </row>
    <row r="118" spans="1:1" x14ac:dyDescent="0.25">
      <c r="A118" t="s">
        <v>1219</v>
      </c>
    </row>
    <row r="119" spans="1:1" x14ac:dyDescent="0.25">
      <c r="A119" t="s">
        <v>1220</v>
      </c>
    </row>
    <row r="120" spans="1:1" x14ac:dyDescent="0.25">
      <c r="A120" t="s">
        <v>1221</v>
      </c>
    </row>
    <row r="121" spans="1:1" x14ac:dyDescent="0.25">
      <c r="A121" t="s">
        <v>1222</v>
      </c>
    </row>
    <row r="122" spans="1:1" x14ac:dyDescent="0.25">
      <c r="A122" t="s">
        <v>1223</v>
      </c>
    </row>
    <row r="123" spans="1:1" x14ac:dyDescent="0.25">
      <c r="A123" t="s">
        <v>1224</v>
      </c>
    </row>
    <row r="124" spans="1:1" x14ac:dyDescent="0.25">
      <c r="A124" t="s">
        <v>1225</v>
      </c>
    </row>
    <row r="125" spans="1:1" x14ac:dyDescent="0.25">
      <c r="A125" t="s">
        <v>1226</v>
      </c>
    </row>
    <row r="126" spans="1:1" x14ac:dyDescent="0.25">
      <c r="A126" t="s">
        <v>1227</v>
      </c>
    </row>
    <row r="127" spans="1:1" x14ac:dyDescent="0.25">
      <c r="A127" t="s">
        <v>1228</v>
      </c>
    </row>
    <row r="128" spans="1:1" x14ac:dyDescent="0.25">
      <c r="A128" t="s">
        <v>1229</v>
      </c>
    </row>
    <row r="129" spans="1:1" x14ac:dyDescent="0.25">
      <c r="A129" t="s">
        <v>1230</v>
      </c>
    </row>
    <row r="130" spans="1:1" x14ac:dyDescent="0.25">
      <c r="A130" t="s">
        <v>1231</v>
      </c>
    </row>
    <row r="131" spans="1:1" x14ac:dyDescent="0.25">
      <c r="A131" t="s">
        <v>1232</v>
      </c>
    </row>
    <row r="132" spans="1:1" x14ac:dyDescent="0.25">
      <c r="A132" t="s">
        <v>1233</v>
      </c>
    </row>
    <row r="133" spans="1:1" x14ac:dyDescent="0.25">
      <c r="A133" t="s">
        <v>1234</v>
      </c>
    </row>
    <row r="134" spans="1:1" x14ac:dyDescent="0.25">
      <c r="A134" t="s">
        <v>1235</v>
      </c>
    </row>
    <row r="135" spans="1:1" x14ac:dyDescent="0.25">
      <c r="A135" t="s">
        <v>1236</v>
      </c>
    </row>
    <row r="136" spans="1:1" x14ac:dyDescent="0.25">
      <c r="A136" t="s">
        <v>1237</v>
      </c>
    </row>
    <row r="137" spans="1:1" x14ac:dyDescent="0.25">
      <c r="A137" t="s">
        <v>1238</v>
      </c>
    </row>
    <row r="138" spans="1:1" x14ac:dyDescent="0.25">
      <c r="A138" t="s">
        <v>1239</v>
      </c>
    </row>
    <row r="139" spans="1:1" x14ac:dyDescent="0.25">
      <c r="A139" t="s">
        <v>1240</v>
      </c>
    </row>
    <row r="140" spans="1:1" x14ac:dyDescent="0.25">
      <c r="A140" t="s">
        <v>1241</v>
      </c>
    </row>
    <row r="141" spans="1:1" x14ac:dyDescent="0.25">
      <c r="A141" t="s">
        <v>1242</v>
      </c>
    </row>
    <row r="142" spans="1:1" x14ac:dyDescent="0.25">
      <c r="A142" t="s">
        <v>1243</v>
      </c>
    </row>
    <row r="143" spans="1:1" x14ac:dyDescent="0.25">
      <c r="A143" t="s">
        <v>1244</v>
      </c>
    </row>
    <row r="144" spans="1:1" x14ac:dyDescent="0.25">
      <c r="A144" t="s">
        <v>1245</v>
      </c>
    </row>
    <row r="145" spans="1:1" x14ac:dyDescent="0.25">
      <c r="A145" t="s">
        <v>1246</v>
      </c>
    </row>
    <row r="146" spans="1:1" x14ac:dyDescent="0.25">
      <c r="A146" t="s">
        <v>1247</v>
      </c>
    </row>
    <row r="147" spans="1:1" x14ac:dyDescent="0.25">
      <c r="A147" t="s">
        <v>1248</v>
      </c>
    </row>
    <row r="148" spans="1:1" x14ac:dyDescent="0.25">
      <c r="A148" t="s">
        <v>1249</v>
      </c>
    </row>
    <row r="149" spans="1:1" x14ac:dyDescent="0.25">
      <c r="A149" t="s">
        <v>1250</v>
      </c>
    </row>
    <row r="150" spans="1:1" x14ac:dyDescent="0.25">
      <c r="A150" t="s">
        <v>1251</v>
      </c>
    </row>
    <row r="151" spans="1:1" x14ac:dyDescent="0.25">
      <c r="A151" t="s">
        <v>1252</v>
      </c>
    </row>
    <row r="152" spans="1:1" x14ac:dyDescent="0.25">
      <c r="A152" t="s">
        <v>1253</v>
      </c>
    </row>
    <row r="153" spans="1:1" x14ac:dyDescent="0.25">
      <c r="A153" t="s">
        <v>1254</v>
      </c>
    </row>
    <row r="154" spans="1:1" x14ac:dyDescent="0.25">
      <c r="A154" t="s">
        <v>1255</v>
      </c>
    </row>
    <row r="155" spans="1:1" x14ac:dyDescent="0.25">
      <c r="A155" t="s">
        <v>1256</v>
      </c>
    </row>
    <row r="156" spans="1:1" x14ac:dyDescent="0.25">
      <c r="A156" t="s">
        <v>1257</v>
      </c>
    </row>
    <row r="157" spans="1:1" x14ac:dyDescent="0.25">
      <c r="A157" t="s">
        <v>1258</v>
      </c>
    </row>
    <row r="158" spans="1:1" x14ac:dyDescent="0.25">
      <c r="A158" t="s">
        <v>1259</v>
      </c>
    </row>
    <row r="159" spans="1:1" x14ac:dyDescent="0.25">
      <c r="A159" t="s">
        <v>1260</v>
      </c>
    </row>
    <row r="160" spans="1:1" x14ac:dyDescent="0.25">
      <c r="A160" t="s">
        <v>1261</v>
      </c>
    </row>
    <row r="161" spans="1:1" x14ac:dyDescent="0.25">
      <c r="A161" t="s">
        <v>1262</v>
      </c>
    </row>
    <row r="162" spans="1:1" x14ac:dyDescent="0.25">
      <c r="A162" t="s">
        <v>1263</v>
      </c>
    </row>
    <row r="163" spans="1:1" x14ac:dyDescent="0.25">
      <c r="A163" t="s">
        <v>1264</v>
      </c>
    </row>
    <row r="164" spans="1:1" x14ac:dyDescent="0.25">
      <c r="A164" t="s">
        <v>1265</v>
      </c>
    </row>
    <row r="165" spans="1:1" x14ac:dyDescent="0.25">
      <c r="A165" t="s">
        <v>1266</v>
      </c>
    </row>
    <row r="166" spans="1:1" x14ac:dyDescent="0.25">
      <c r="A166" t="s">
        <v>1267</v>
      </c>
    </row>
    <row r="167" spans="1:1" x14ac:dyDescent="0.25">
      <c r="A167" t="s">
        <v>1268</v>
      </c>
    </row>
    <row r="168" spans="1:1" x14ac:dyDescent="0.25">
      <c r="A168" t="s">
        <v>1269</v>
      </c>
    </row>
    <row r="169" spans="1:1" x14ac:dyDescent="0.25">
      <c r="A169" t="s">
        <v>1270</v>
      </c>
    </row>
    <row r="170" spans="1:1" x14ac:dyDescent="0.25">
      <c r="A170" t="s">
        <v>1271</v>
      </c>
    </row>
    <row r="171" spans="1:1" x14ac:dyDescent="0.25">
      <c r="A171" t="s">
        <v>1272</v>
      </c>
    </row>
    <row r="172" spans="1:1" x14ac:dyDescent="0.25">
      <c r="A172" t="s">
        <v>1273</v>
      </c>
    </row>
    <row r="173" spans="1:1" x14ac:dyDescent="0.25">
      <c r="A173" t="s">
        <v>1274</v>
      </c>
    </row>
    <row r="174" spans="1:1" x14ac:dyDescent="0.25">
      <c r="A174" t="s">
        <v>1275</v>
      </c>
    </row>
    <row r="175" spans="1:1" x14ac:dyDescent="0.25">
      <c r="A175" t="s">
        <v>1276</v>
      </c>
    </row>
    <row r="176" spans="1:1" x14ac:dyDescent="0.25">
      <c r="A176" t="s">
        <v>1277</v>
      </c>
    </row>
    <row r="177" spans="1:1" x14ac:dyDescent="0.25">
      <c r="A177" t="s">
        <v>1278</v>
      </c>
    </row>
    <row r="178" spans="1:1" x14ac:dyDescent="0.25">
      <c r="A178" t="s">
        <v>1279</v>
      </c>
    </row>
    <row r="179" spans="1:1" x14ac:dyDescent="0.25">
      <c r="A179" t="s">
        <v>1280</v>
      </c>
    </row>
    <row r="180" spans="1:1" x14ac:dyDescent="0.25">
      <c r="A180" t="s">
        <v>1281</v>
      </c>
    </row>
    <row r="181" spans="1:1" x14ac:dyDescent="0.25">
      <c r="A181" t="s">
        <v>1282</v>
      </c>
    </row>
    <row r="182" spans="1:1" x14ac:dyDescent="0.25">
      <c r="A182" t="s">
        <v>1283</v>
      </c>
    </row>
    <row r="183" spans="1:1" x14ac:dyDescent="0.25">
      <c r="A183" t="s">
        <v>1284</v>
      </c>
    </row>
    <row r="184" spans="1:1" x14ac:dyDescent="0.25">
      <c r="A184" t="s">
        <v>1285</v>
      </c>
    </row>
    <row r="185" spans="1:1" x14ac:dyDescent="0.25">
      <c r="A185" t="s">
        <v>1286</v>
      </c>
    </row>
    <row r="186" spans="1:1" x14ac:dyDescent="0.25">
      <c r="A186" t="s">
        <v>1287</v>
      </c>
    </row>
    <row r="187" spans="1:1" x14ac:dyDescent="0.25">
      <c r="A187" t="s">
        <v>1288</v>
      </c>
    </row>
    <row r="188" spans="1:1" x14ac:dyDescent="0.25">
      <c r="A188" t="s">
        <v>1289</v>
      </c>
    </row>
    <row r="189" spans="1:1" x14ac:dyDescent="0.25">
      <c r="A189" t="s">
        <v>1290</v>
      </c>
    </row>
    <row r="190" spans="1:1" x14ac:dyDescent="0.25">
      <c r="A190" t="s">
        <v>1291</v>
      </c>
    </row>
    <row r="191" spans="1:1" x14ac:dyDescent="0.25">
      <c r="A191" t="s">
        <v>1292</v>
      </c>
    </row>
    <row r="192" spans="1:1" x14ac:dyDescent="0.25">
      <c r="A192" t="s">
        <v>1293</v>
      </c>
    </row>
    <row r="193" spans="1:1" x14ac:dyDescent="0.25">
      <c r="A193" t="s">
        <v>1294</v>
      </c>
    </row>
    <row r="194" spans="1:1" x14ac:dyDescent="0.25">
      <c r="A194" t="s">
        <v>1295</v>
      </c>
    </row>
    <row r="195" spans="1:1" x14ac:dyDescent="0.25">
      <c r="A195" t="s">
        <v>1296</v>
      </c>
    </row>
    <row r="196" spans="1:1" x14ac:dyDescent="0.25">
      <c r="A196" t="s">
        <v>1297</v>
      </c>
    </row>
    <row r="197" spans="1:1" x14ac:dyDescent="0.25">
      <c r="A197" t="s">
        <v>1298</v>
      </c>
    </row>
    <row r="198" spans="1:1" x14ac:dyDescent="0.25">
      <c r="A198" t="s">
        <v>1299</v>
      </c>
    </row>
    <row r="199" spans="1:1" x14ac:dyDescent="0.25">
      <c r="A199" t="s">
        <v>1300</v>
      </c>
    </row>
    <row r="200" spans="1:1" x14ac:dyDescent="0.25">
      <c r="A200" t="s">
        <v>1301</v>
      </c>
    </row>
    <row r="201" spans="1:1" x14ac:dyDescent="0.25">
      <c r="A201" t="s">
        <v>1302</v>
      </c>
    </row>
    <row r="202" spans="1:1" x14ac:dyDescent="0.25">
      <c r="A202" t="s">
        <v>1303</v>
      </c>
    </row>
    <row r="203" spans="1:1" x14ac:dyDescent="0.25">
      <c r="A203" t="s">
        <v>1304</v>
      </c>
    </row>
    <row r="204" spans="1:1" x14ac:dyDescent="0.25">
      <c r="A204" t="s">
        <v>1305</v>
      </c>
    </row>
    <row r="205" spans="1:1" x14ac:dyDescent="0.25">
      <c r="A205" t="s">
        <v>1306</v>
      </c>
    </row>
    <row r="206" spans="1:1" x14ac:dyDescent="0.25">
      <c r="A206" t="s">
        <v>1307</v>
      </c>
    </row>
    <row r="207" spans="1:1" x14ac:dyDescent="0.25">
      <c r="A207" t="s">
        <v>1308</v>
      </c>
    </row>
    <row r="208" spans="1:1" x14ac:dyDescent="0.25">
      <c r="A208" t="s">
        <v>1309</v>
      </c>
    </row>
    <row r="209" spans="1:1" x14ac:dyDescent="0.25">
      <c r="A209" t="s">
        <v>1310</v>
      </c>
    </row>
    <row r="210" spans="1:1" x14ac:dyDescent="0.25">
      <c r="A210" t="s">
        <v>1311</v>
      </c>
    </row>
    <row r="211" spans="1:1" x14ac:dyDescent="0.25">
      <c r="A211" t="s">
        <v>1312</v>
      </c>
    </row>
    <row r="212" spans="1:1" x14ac:dyDescent="0.25">
      <c r="A212" t="s">
        <v>1313</v>
      </c>
    </row>
    <row r="213" spans="1:1" x14ac:dyDescent="0.25">
      <c r="A213" t="s">
        <v>1314</v>
      </c>
    </row>
    <row r="214" spans="1:1" x14ac:dyDescent="0.25">
      <c r="A214" t="s">
        <v>1315</v>
      </c>
    </row>
    <row r="215" spans="1:1" x14ac:dyDescent="0.25">
      <c r="A215" t="s">
        <v>1316</v>
      </c>
    </row>
    <row r="216" spans="1:1" x14ac:dyDescent="0.25">
      <c r="A216" t="s">
        <v>1317</v>
      </c>
    </row>
    <row r="217" spans="1:1" x14ac:dyDescent="0.25">
      <c r="A217" t="s">
        <v>1318</v>
      </c>
    </row>
    <row r="218" spans="1:1" x14ac:dyDescent="0.25">
      <c r="A218" t="s">
        <v>1319</v>
      </c>
    </row>
    <row r="219" spans="1:1" x14ac:dyDescent="0.25">
      <c r="A219" t="s">
        <v>1320</v>
      </c>
    </row>
    <row r="220" spans="1:1" x14ac:dyDescent="0.25">
      <c r="A220" t="s">
        <v>1321</v>
      </c>
    </row>
    <row r="221" spans="1:1" x14ac:dyDescent="0.25">
      <c r="A221" t="s">
        <v>1322</v>
      </c>
    </row>
    <row r="222" spans="1:1" x14ac:dyDescent="0.25">
      <c r="A222" t="s">
        <v>1323</v>
      </c>
    </row>
    <row r="223" spans="1:1" x14ac:dyDescent="0.25">
      <c r="A223" t="s">
        <v>1324</v>
      </c>
    </row>
    <row r="224" spans="1:1" x14ac:dyDescent="0.25">
      <c r="A224" t="s">
        <v>1325</v>
      </c>
    </row>
    <row r="225" spans="1:1" x14ac:dyDescent="0.25">
      <c r="A225" t="s">
        <v>1326</v>
      </c>
    </row>
    <row r="226" spans="1:1" x14ac:dyDescent="0.25">
      <c r="A226" t="s">
        <v>1327</v>
      </c>
    </row>
    <row r="227" spans="1:1" x14ac:dyDescent="0.25">
      <c r="A227" t="s">
        <v>1328</v>
      </c>
    </row>
    <row r="228" spans="1:1" x14ac:dyDescent="0.25">
      <c r="A228" t="s">
        <v>1329</v>
      </c>
    </row>
    <row r="229" spans="1:1" x14ac:dyDescent="0.25">
      <c r="A229" t="s">
        <v>1330</v>
      </c>
    </row>
    <row r="230" spans="1:1" x14ac:dyDescent="0.25">
      <c r="A230" t="s">
        <v>1331</v>
      </c>
    </row>
    <row r="231" spans="1:1" x14ac:dyDescent="0.25">
      <c r="A231" t="s">
        <v>1332</v>
      </c>
    </row>
    <row r="232" spans="1:1" x14ac:dyDescent="0.25">
      <c r="A232" t="s">
        <v>1333</v>
      </c>
    </row>
    <row r="233" spans="1:1" x14ac:dyDescent="0.25">
      <c r="A233" t="s">
        <v>1334</v>
      </c>
    </row>
    <row r="234" spans="1:1" x14ac:dyDescent="0.25">
      <c r="A234" t="s">
        <v>1335</v>
      </c>
    </row>
    <row r="235" spans="1:1" x14ac:dyDescent="0.25">
      <c r="A235" t="s">
        <v>1336</v>
      </c>
    </row>
    <row r="236" spans="1:1" x14ac:dyDescent="0.25">
      <c r="A236" t="s">
        <v>1337</v>
      </c>
    </row>
    <row r="237" spans="1:1" x14ac:dyDescent="0.25">
      <c r="A237" t="s">
        <v>1338</v>
      </c>
    </row>
    <row r="238" spans="1:1" x14ac:dyDescent="0.25">
      <c r="A238" t="s">
        <v>1339</v>
      </c>
    </row>
    <row r="239" spans="1:1" x14ac:dyDescent="0.25">
      <c r="A239" t="s">
        <v>1340</v>
      </c>
    </row>
    <row r="240" spans="1:1" x14ac:dyDescent="0.25">
      <c r="A240" t="s">
        <v>1341</v>
      </c>
    </row>
    <row r="241" spans="1:1" x14ac:dyDescent="0.25">
      <c r="A241" t="s">
        <v>1342</v>
      </c>
    </row>
    <row r="242" spans="1:1" x14ac:dyDescent="0.25">
      <c r="A242" t="s">
        <v>1343</v>
      </c>
    </row>
    <row r="243" spans="1:1" x14ac:dyDescent="0.25">
      <c r="A243" t="s">
        <v>1344</v>
      </c>
    </row>
    <row r="244" spans="1:1" x14ac:dyDescent="0.25">
      <c r="A244" t="s">
        <v>1345</v>
      </c>
    </row>
    <row r="245" spans="1:1" x14ac:dyDescent="0.25">
      <c r="A245" t="s">
        <v>1346</v>
      </c>
    </row>
    <row r="246" spans="1:1" x14ac:dyDescent="0.25">
      <c r="A246" t="s">
        <v>1347</v>
      </c>
    </row>
    <row r="247" spans="1:1" x14ac:dyDescent="0.25">
      <c r="A247" t="s">
        <v>1348</v>
      </c>
    </row>
    <row r="248" spans="1:1" x14ac:dyDescent="0.25">
      <c r="A248" t="s">
        <v>1349</v>
      </c>
    </row>
    <row r="249" spans="1:1" x14ac:dyDescent="0.25">
      <c r="A249" t="s">
        <v>1350</v>
      </c>
    </row>
    <row r="250" spans="1:1" x14ac:dyDescent="0.25">
      <c r="A250" t="s">
        <v>1351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
  <sheetViews>
    <sheetView workbookViewId="0">
      <selection activeCell="A8" sqref="A8"/>
    </sheetView>
  </sheetViews>
  <sheetFormatPr baseColWidth="10" defaultColWidth="9.140625" defaultRowHeight="15" x14ac:dyDescent="0.25"/>
  <cols>
    <col min="1" max="1" width="110" style="1" customWidth="1"/>
    <col min="2" max="3" width="9.140625" style="1" customWidth="1"/>
    <col min="4" max="16384" width="9.140625" style="1"/>
  </cols>
  <sheetData>
    <row r="1" spans="1:6" ht="18.75" customHeight="1" x14ac:dyDescent="0.3">
      <c r="A1" s="152" t="s">
        <v>71</v>
      </c>
      <c r="B1" s="150"/>
      <c r="C1" s="150"/>
      <c r="D1" s="150"/>
      <c r="E1" s="150"/>
      <c r="F1" s="150"/>
    </row>
    <row r="3" spans="1:6" ht="30" customHeight="1" x14ac:dyDescent="0.25">
      <c r="A3" s="26" t="s">
        <v>72</v>
      </c>
    </row>
    <row r="4" spans="1:6" ht="30" customHeight="1" x14ac:dyDescent="0.25">
      <c r="A4" s="26" t="s">
        <v>73</v>
      </c>
    </row>
    <row r="5" spans="1:6" x14ac:dyDescent="0.25">
      <c r="A5" s="26" t="s">
        <v>74</v>
      </c>
    </row>
    <row r="6" spans="1:6" ht="30" customHeight="1" x14ac:dyDescent="0.25">
      <c r="A6" s="26" t="s">
        <v>75</v>
      </c>
    </row>
    <row r="7" spans="1:6" ht="30" customHeight="1" x14ac:dyDescent="0.25">
      <c r="A7" s="26" t="s">
        <v>76</v>
      </c>
    </row>
  </sheetData>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1"/>
  <sheetViews>
    <sheetView workbookViewId="0">
      <selection activeCell="H5" sqref="H5"/>
    </sheetView>
  </sheetViews>
  <sheetFormatPr baseColWidth="10" defaultColWidth="9.140625" defaultRowHeight="15" x14ac:dyDescent="0.25"/>
  <cols>
    <col min="1" max="1" width="18" style="1" customWidth="1"/>
    <col min="2" max="2" width="38" style="1" customWidth="1"/>
    <col min="3" max="3" width="18" style="1" customWidth="1"/>
    <col min="4" max="4" width="20" style="1" customWidth="1"/>
    <col min="5" max="6" width="24" style="1" customWidth="1"/>
    <col min="7" max="7" width="18" style="1" customWidth="1"/>
    <col min="8" max="8" width="46" style="1" customWidth="1"/>
    <col min="9" max="10" width="9.140625" style="1" customWidth="1"/>
    <col min="11" max="16384" width="9.140625" style="1"/>
  </cols>
  <sheetData>
    <row r="1" spans="1:8" ht="18.75" customHeight="1" x14ac:dyDescent="0.3">
      <c r="A1" s="152" t="s">
        <v>97</v>
      </c>
      <c r="B1" s="150"/>
      <c r="C1" s="150"/>
      <c r="D1" s="150"/>
      <c r="E1" s="150"/>
      <c r="F1" s="150"/>
      <c r="G1" s="150"/>
      <c r="H1" s="150"/>
    </row>
    <row r="2" spans="1:8" x14ac:dyDescent="0.25">
      <c r="A2" s="150" t="s">
        <v>98</v>
      </c>
      <c r="B2" s="150"/>
      <c r="C2" s="150"/>
      <c r="D2" s="150"/>
      <c r="E2" s="150"/>
      <c r="F2" s="150"/>
      <c r="G2" s="150"/>
      <c r="H2" s="150"/>
    </row>
    <row r="4" spans="1:8" x14ac:dyDescent="0.25">
      <c r="A4" s="18" t="s">
        <v>99</v>
      </c>
      <c r="B4" s="18" t="s">
        <v>100</v>
      </c>
      <c r="C4" s="18" t="s">
        <v>101</v>
      </c>
      <c r="D4" s="18" t="s">
        <v>102</v>
      </c>
      <c r="E4" s="18" t="s">
        <v>103</v>
      </c>
      <c r="F4" s="18" t="s">
        <v>104</v>
      </c>
      <c r="G4" s="18" t="s">
        <v>105</v>
      </c>
      <c r="H4" s="18" t="s">
        <v>106</v>
      </c>
    </row>
    <row r="5" spans="1:8" ht="45" customHeight="1" x14ac:dyDescent="0.25">
      <c r="A5" s="19" t="s">
        <v>107</v>
      </c>
      <c r="B5" s="19" t="s">
        <v>108</v>
      </c>
      <c r="C5" s="19" t="s">
        <v>109</v>
      </c>
      <c r="D5" s="19" t="s">
        <v>110</v>
      </c>
      <c r="E5" s="19" t="s">
        <v>111</v>
      </c>
      <c r="F5" s="19" t="s">
        <v>112</v>
      </c>
      <c r="G5" s="19" t="s">
        <v>113</v>
      </c>
      <c r="H5" s="25" t="s">
        <v>85</v>
      </c>
    </row>
    <row r="6" spans="1:8" ht="45" customHeight="1" x14ac:dyDescent="0.25">
      <c r="A6" s="20" t="s">
        <v>114</v>
      </c>
      <c r="B6" s="20" t="s">
        <v>115</v>
      </c>
      <c r="C6" s="20" t="s">
        <v>116</v>
      </c>
      <c r="D6" s="20" t="s">
        <v>110</v>
      </c>
      <c r="E6" s="20" t="s">
        <v>117</v>
      </c>
      <c r="F6" s="20" t="s">
        <v>118</v>
      </c>
      <c r="G6" s="20" t="s">
        <v>119</v>
      </c>
      <c r="H6" s="20" t="s">
        <v>85</v>
      </c>
    </row>
    <row r="7" spans="1:8" ht="45" customHeight="1" x14ac:dyDescent="0.25">
      <c r="A7" s="21" t="s">
        <v>120</v>
      </c>
      <c r="B7" s="21" t="s">
        <v>121</v>
      </c>
      <c r="C7" s="21" t="s">
        <v>122</v>
      </c>
      <c r="D7" s="21" t="s">
        <v>110</v>
      </c>
      <c r="E7" s="21" t="s">
        <v>123</v>
      </c>
      <c r="F7" s="21" t="s">
        <v>124</v>
      </c>
      <c r="G7" s="21" t="s">
        <v>125</v>
      </c>
      <c r="H7" s="21" t="s">
        <v>85</v>
      </c>
    </row>
    <row r="8" spans="1:8" ht="30" customHeight="1" x14ac:dyDescent="0.25">
      <c r="A8" s="21" t="s">
        <v>126</v>
      </c>
      <c r="B8" s="21" t="s">
        <v>127</v>
      </c>
      <c r="C8" s="21" t="s">
        <v>128</v>
      </c>
      <c r="D8" s="21" t="s">
        <v>110</v>
      </c>
      <c r="E8" s="21" t="s">
        <v>123</v>
      </c>
      <c r="F8" s="21" t="s">
        <v>124</v>
      </c>
      <c r="G8" s="21" t="s">
        <v>125</v>
      </c>
      <c r="H8" s="21" t="s">
        <v>85</v>
      </c>
    </row>
    <row r="9" spans="1:8" ht="60" customHeight="1" x14ac:dyDescent="0.25">
      <c r="A9" s="22" t="s">
        <v>129</v>
      </c>
      <c r="B9" s="22" t="s">
        <v>130</v>
      </c>
      <c r="C9" s="22" t="s">
        <v>131</v>
      </c>
      <c r="D9" s="22" t="s">
        <v>110</v>
      </c>
      <c r="E9" s="22" t="s">
        <v>132</v>
      </c>
      <c r="F9" s="22" t="s">
        <v>133</v>
      </c>
      <c r="G9" s="22" t="s">
        <v>134</v>
      </c>
      <c r="H9" s="22" t="s">
        <v>85</v>
      </c>
    </row>
    <row r="10" spans="1:8" ht="30" customHeight="1" x14ac:dyDescent="0.25">
      <c r="A10" s="22" t="s">
        <v>135</v>
      </c>
      <c r="B10" s="22" t="s">
        <v>136</v>
      </c>
      <c r="C10" s="22" t="s">
        <v>137</v>
      </c>
      <c r="D10" s="22" t="s">
        <v>138</v>
      </c>
      <c r="E10" s="22" t="s">
        <v>139</v>
      </c>
      <c r="F10" s="22" t="s">
        <v>140</v>
      </c>
      <c r="G10" s="22" t="s">
        <v>141</v>
      </c>
      <c r="H10" s="22" t="s">
        <v>85</v>
      </c>
    </row>
    <row r="11" spans="1:8" ht="30" customHeight="1" x14ac:dyDescent="0.25">
      <c r="A11" s="22" t="s">
        <v>142</v>
      </c>
      <c r="B11" s="22" t="s">
        <v>136</v>
      </c>
      <c r="C11" s="22" t="s">
        <v>143</v>
      </c>
      <c r="D11" s="22" t="s">
        <v>138</v>
      </c>
      <c r="E11" s="22" t="s">
        <v>144</v>
      </c>
      <c r="F11" s="22" t="s">
        <v>140</v>
      </c>
      <c r="G11" s="22" t="s">
        <v>141</v>
      </c>
      <c r="H11" s="22" t="s">
        <v>85</v>
      </c>
    </row>
    <row r="12" spans="1:8" ht="45" customHeight="1" x14ac:dyDescent="0.25">
      <c r="A12" s="19" t="s">
        <v>145</v>
      </c>
      <c r="B12" s="19" t="s">
        <v>146</v>
      </c>
      <c r="C12" s="19" t="s">
        <v>122</v>
      </c>
      <c r="D12" s="19" t="s">
        <v>110</v>
      </c>
      <c r="E12" s="19" t="s">
        <v>147</v>
      </c>
      <c r="F12" s="19" t="s">
        <v>148</v>
      </c>
      <c r="G12" s="19" t="s">
        <v>113</v>
      </c>
      <c r="H12" s="19" t="s">
        <v>85</v>
      </c>
    </row>
    <row r="13" spans="1:8" ht="30" customHeight="1" x14ac:dyDescent="0.25">
      <c r="A13" s="23" t="s">
        <v>149</v>
      </c>
      <c r="B13" s="23" t="s">
        <v>150</v>
      </c>
      <c r="C13" s="23" t="s">
        <v>151</v>
      </c>
      <c r="D13" s="23" t="s">
        <v>138</v>
      </c>
      <c r="E13" s="23" t="s">
        <v>152</v>
      </c>
      <c r="F13" s="23" t="s">
        <v>153</v>
      </c>
      <c r="G13" s="23" t="s">
        <v>141</v>
      </c>
      <c r="H13" s="23" t="s">
        <v>85</v>
      </c>
    </row>
    <row r="14" spans="1:8" ht="30" customHeight="1" x14ac:dyDescent="0.25">
      <c r="A14" s="23" t="s">
        <v>154</v>
      </c>
      <c r="B14" s="23" t="s">
        <v>150</v>
      </c>
      <c r="C14" s="23" t="s">
        <v>143</v>
      </c>
      <c r="D14" s="23" t="s">
        <v>138</v>
      </c>
      <c r="E14" s="23" t="s">
        <v>155</v>
      </c>
      <c r="F14" s="23" t="s">
        <v>153</v>
      </c>
      <c r="G14" s="23" t="s">
        <v>141</v>
      </c>
      <c r="H14" s="23" t="s">
        <v>85</v>
      </c>
    </row>
    <row r="15" spans="1:8" ht="45" customHeight="1" x14ac:dyDescent="0.25">
      <c r="A15" s="23" t="s">
        <v>156</v>
      </c>
      <c r="B15" s="23" t="s">
        <v>157</v>
      </c>
      <c r="C15" s="23" t="s">
        <v>122</v>
      </c>
      <c r="D15" s="23" t="s">
        <v>138</v>
      </c>
      <c r="E15" s="23" t="s">
        <v>158</v>
      </c>
      <c r="F15" s="23" t="s">
        <v>159</v>
      </c>
      <c r="G15" s="23" t="s">
        <v>160</v>
      </c>
      <c r="H15" s="23" t="s">
        <v>85</v>
      </c>
    </row>
    <row r="16" spans="1:8" ht="30" customHeight="1" x14ac:dyDescent="0.25">
      <c r="A16" s="19" t="s">
        <v>161</v>
      </c>
      <c r="B16" s="19" t="s">
        <v>162</v>
      </c>
      <c r="C16" s="19" t="s">
        <v>116</v>
      </c>
      <c r="D16" s="19" t="s">
        <v>110</v>
      </c>
      <c r="E16" s="19" t="s">
        <v>163</v>
      </c>
      <c r="F16" s="19" t="s">
        <v>164</v>
      </c>
      <c r="G16" s="19" t="s">
        <v>165</v>
      </c>
      <c r="H16" s="19" t="s">
        <v>85</v>
      </c>
    </row>
    <row r="17" spans="1:8" ht="30" customHeight="1" x14ac:dyDescent="0.25">
      <c r="A17" s="24" t="s">
        <v>166</v>
      </c>
      <c r="B17" s="24" t="s">
        <v>167</v>
      </c>
      <c r="C17" s="24" t="s">
        <v>109</v>
      </c>
      <c r="D17" s="24" t="s">
        <v>110</v>
      </c>
      <c r="E17" s="24" t="s">
        <v>168</v>
      </c>
      <c r="F17" s="24" t="s">
        <v>169</v>
      </c>
      <c r="G17" s="24" t="s">
        <v>170</v>
      </c>
      <c r="H17" s="24" t="s">
        <v>85</v>
      </c>
    </row>
    <row r="18" spans="1:8" ht="45" customHeight="1" x14ac:dyDescent="0.25">
      <c r="A18" s="24" t="s">
        <v>171</v>
      </c>
      <c r="B18" s="24" t="s">
        <v>172</v>
      </c>
      <c r="C18" s="24" t="s">
        <v>131</v>
      </c>
      <c r="D18" s="24" t="s">
        <v>110</v>
      </c>
      <c r="E18" s="24" t="s">
        <v>173</v>
      </c>
      <c r="F18" s="24" t="s">
        <v>174</v>
      </c>
      <c r="G18" s="24" t="s">
        <v>170</v>
      </c>
      <c r="H18" s="24" t="s">
        <v>85</v>
      </c>
    </row>
    <row r="19" spans="1:8" ht="30" customHeight="1" x14ac:dyDescent="0.25">
      <c r="A19" s="24" t="s">
        <v>175</v>
      </c>
      <c r="B19" s="24" t="s">
        <v>176</v>
      </c>
      <c r="C19" s="24" t="s">
        <v>122</v>
      </c>
      <c r="D19" s="24" t="s">
        <v>110</v>
      </c>
      <c r="E19" s="24" t="s">
        <v>173</v>
      </c>
      <c r="F19" s="24" t="s">
        <v>169</v>
      </c>
      <c r="G19" s="24" t="s">
        <v>170</v>
      </c>
      <c r="H19" s="24" t="s">
        <v>85</v>
      </c>
    </row>
    <row r="20" spans="1:8" ht="30" customHeight="1" x14ac:dyDescent="0.25">
      <c r="A20" s="24" t="s">
        <v>177</v>
      </c>
      <c r="B20" s="24" t="s">
        <v>178</v>
      </c>
      <c r="C20" s="24" t="s">
        <v>122</v>
      </c>
      <c r="D20" s="24" t="s">
        <v>110</v>
      </c>
      <c r="E20" s="24" t="s">
        <v>173</v>
      </c>
      <c r="F20" s="24" t="s">
        <v>169</v>
      </c>
      <c r="G20" s="24" t="s">
        <v>170</v>
      </c>
      <c r="H20" s="24" t="s">
        <v>85</v>
      </c>
    </row>
    <row r="21" spans="1:8" ht="45" customHeight="1" x14ac:dyDescent="0.25">
      <c r="A21" s="24" t="s">
        <v>179</v>
      </c>
      <c r="B21" s="24" t="s">
        <v>180</v>
      </c>
      <c r="C21" s="24" t="s">
        <v>181</v>
      </c>
      <c r="D21" s="24" t="s">
        <v>182</v>
      </c>
      <c r="E21" s="24" t="s">
        <v>183</v>
      </c>
      <c r="F21" s="24" t="s">
        <v>184</v>
      </c>
      <c r="G21" s="24" t="s">
        <v>170</v>
      </c>
      <c r="H21" s="24" t="s">
        <v>85</v>
      </c>
    </row>
  </sheetData>
  <mergeCells count="2">
    <mergeCell ref="A2:H2"/>
    <mergeCell ref="A1:H1"/>
  </mergeCells>
  <hyperlinks>
    <hyperlink ref="H5" r:id="rId1" xr:uid="{00000000-0004-0000-04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1"/>
  <sheetViews>
    <sheetView workbookViewId="0">
      <selection activeCell="A2" sqref="A2:H2"/>
    </sheetView>
  </sheetViews>
  <sheetFormatPr baseColWidth="10" defaultColWidth="9.140625" defaultRowHeight="15" x14ac:dyDescent="0.25"/>
  <cols>
    <col min="1" max="1" width="9" style="1" customWidth="1"/>
    <col min="2" max="2" width="38" style="1" customWidth="1"/>
    <col min="3" max="4" width="24" style="1" customWidth="1"/>
    <col min="5" max="5" width="22" style="1" customWidth="1"/>
    <col min="6" max="6" width="16" style="1" customWidth="1"/>
    <col min="7" max="7" width="26" style="1" customWidth="1"/>
    <col min="8" max="8" width="28" style="1" customWidth="1"/>
    <col min="9" max="10" width="9.140625" style="1" customWidth="1"/>
    <col min="11" max="16384" width="9.140625" style="1"/>
  </cols>
  <sheetData>
    <row r="1" spans="1:8" ht="18.75" customHeight="1" x14ac:dyDescent="0.3">
      <c r="A1" s="152" t="s">
        <v>185</v>
      </c>
      <c r="B1" s="150"/>
      <c r="C1" s="150"/>
      <c r="D1" s="150"/>
      <c r="E1" s="150"/>
      <c r="F1" s="150"/>
      <c r="G1" s="150"/>
      <c r="H1" s="150"/>
    </row>
    <row r="2" spans="1:8" x14ac:dyDescent="0.25">
      <c r="A2" s="153"/>
      <c r="B2" s="150"/>
      <c r="C2" s="150"/>
      <c r="D2" s="150"/>
      <c r="E2" s="150"/>
      <c r="F2" s="150"/>
      <c r="G2" s="150"/>
      <c r="H2" s="150"/>
    </row>
    <row r="4" spans="1:8" ht="30" customHeight="1" x14ac:dyDescent="0.25">
      <c r="A4" s="18" t="s">
        <v>186</v>
      </c>
      <c r="B4" s="18" t="s">
        <v>187</v>
      </c>
      <c r="C4" s="18" t="s">
        <v>188</v>
      </c>
      <c r="D4" s="18" t="s">
        <v>189</v>
      </c>
      <c r="E4" s="18" t="s">
        <v>190</v>
      </c>
      <c r="F4" s="18" t="s">
        <v>191</v>
      </c>
      <c r="G4" s="18" t="s">
        <v>192</v>
      </c>
      <c r="H4" s="18" t="s">
        <v>193</v>
      </c>
    </row>
    <row r="5" spans="1:8" ht="45" customHeight="1" x14ac:dyDescent="0.25">
      <c r="A5" s="20">
        <v>1</v>
      </c>
      <c r="B5" s="20" t="s">
        <v>194</v>
      </c>
      <c r="C5" s="20" t="s">
        <v>195</v>
      </c>
      <c r="D5" s="20" t="s">
        <v>196</v>
      </c>
      <c r="E5" s="20" t="s">
        <v>197</v>
      </c>
      <c r="F5" s="20" t="s">
        <v>41</v>
      </c>
      <c r="G5" s="20" t="s">
        <v>198</v>
      </c>
      <c r="H5" s="20" t="s">
        <v>199</v>
      </c>
    </row>
    <row r="6" spans="1:8" ht="30" customHeight="1" x14ac:dyDescent="0.25">
      <c r="A6" s="20">
        <v>2</v>
      </c>
      <c r="B6" s="20" t="s">
        <v>200</v>
      </c>
      <c r="C6" s="20" t="s">
        <v>201</v>
      </c>
      <c r="D6" s="20" t="s">
        <v>202</v>
      </c>
      <c r="E6" s="20" t="s">
        <v>203</v>
      </c>
      <c r="F6" s="20" t="s">
        <v>204</v>
      </c>
      <c r="G6" s="20" t="s">
        <v>205</v>
      </c>
      <c r="H6" s="20" t="s">
        <v>206</v>
      </c>
    </row>
    <row r="7" spans="1:8" ht="45" customHeight="1" x14ac:dyDescent="0.25">
      <c r="A7" s="20">
        <v>3</v>
      </c>
      <c r="B7" s="20" t="s">
        <v>207</v>
      </c>
      <c r="C7" s="20" t="s">
        <v>208</v>
      </c>
      <c r="D7" s="20" t="s">
        <v>209</v>
      </c>
      <c r="E7" s="20" t="s">
        <v>203</v>
      </c>
      <c r="F7" s="20" t="s">
        <v>204</v>
      </c>
      <c r="G7" s="20" t="s">
        <v>210</v>
      </c>
      <c r="H7" s="20" t="s">
        <v>211</v>
      </c>
    </row>
    <row r="8" spans="1:8" ht="60" customHeight="1" x14ac:dyDescent="0.25">
      <c r="A8" s="20">
        <v>4</v>
      </c>
      <c r="B8" s="20" t="s">
        <v>212</v>
      </c>
      <c r="C8" s="20" t="s">
        <v>213</v>
      </c>
      <c r="D8" s="20" t="s">
        <v>214</v>
      </c>
      <c r="E8" s="20" t="s">
        <v>114</v>
      </c>
      <c r="F8" s="20" t="s">
        <v>116</v>
      </c>
      <c r="G8" s="20" t="s">
        <v>215</v>
      </c>
      <c r="H8" s="20" t="s">
        <v>216</v>
      </c>
    </row>
    <row r="9" spans="1:8" ht="45" customHeight="1" x14ac:dyDescent="0.25">
      <c r="A9" s="24">
        <v>5</v>
      </c>
      <c r="B9" s="24" t="s">
        <v>217</v>
      </c>
      <c r="C9" s="24" t="s">
        <v>218</v>
      </c>
      <c r="D9" s="24" t="s">
        <v>219</v>
      </c>
      <c r="E9" s="24" t="s">
        <v>220</v>
      </c>
      <c r="F9" s="24" t="s">
        <v>221</v>
      </c>
      <c r="G9" s="24" t="s">
        <v>222</v>
      </c>
      <c r="H9" s="24" t="s">
        <v>223</v>
      </c>
    </row>
    <row r="10" spans="1:8" ht="45" customHeight="1" x14ac:dyDescent="0.25">
      <c r="A10" s="24" t="s">
        <v>224</v>
      </c>
      <c r="B10" s="24" t="s">
        <v>225</v>
      </c>
      <c r="C10" s="24" t="s">
        <v>226</v>
      </c>
      <c r="D10" s="24" t="s">
        <v>227</v>
      </c>
      <c r="E10" s="24" t="s">
        <v>179</v>
      </c>
      <c r="F10" s="24" t="s">
        <v>228</v>
      </c>
      <c r="G10" s="24" t="s">
        <v>229</v>
      </c>
      <c r="H10" s="24" t="s">
        <v>230</v>
      </c>
    </row>
    <row r="11" spans="1:8" ht="45" customHeight="1" x14ac:dyDescent="0.25">
      <c r="A11" s="24" t="s">
        <v>231</v>
      </c>
      <c r="B11" s="24" t="s">
        <v>232</v>
      </c>
      <c r="C11" s="24" t="s">
        <v>233</v>
      </c>
      <c r="D11" s="24" t="s">
        <v>234</v>
      </c>
      <c r="E11" s="24" t="s">
        <v>166</v>
      </c>
      <c r="F11" s="24" t="s">
        <v>109</v>
      </c>
      <c r="G11" s="24" t="s">
        <v>235</v>
      </c>
      <c r="H11" s="24" t="s">
        <v>236</v>
      </c>
    </row>
    <row r="12" spans="1:8" ht="45" customHeight="1" x14ac:dyDescent="0.25">
      <c r="A12" s="24" t="s">
        <v>237</v>
      </c>
      <c r="B12" s="24" t="s">
        <v>238</v>
      </c>
      <c r="C12" s="24" t="s">
        <v>239</v>
      </c>
      <c r="D12" s="24" t="s">
        <v>240</v>
      </c>
      <c r="E12" s="24" t="s">
        <v>171</v>
      </c>
      <c r="F12" s="24" t="s">
        <v>131</v>
      </c>
      <c r="G12" s="24" t="s">
        <v>241</v>
      </c>
      <c r="H12" s="24" t="s">
        <v>242</v>
      </c>
    </row>
    <row r="13" spans="1:8" ht="45" customHeight="1" x14ac:dyDescent="0.25">
      <c r="A13" s="24" t="s">
        <v>243</v>
      </c>
      <c r="B13" s="24" t="s">
        <v>244</v>
      </c>
      <c r="C13" s="24" t="s">
        <v>245</v>
      </c>
      <c r="D13" s="24" t="s">
        <v>219</v>
      </c>
      <c r="E13" s="24" t="s">
        <v>246</v>
      </c>
      <c r="F13" s="24" t="s">
        <v>122</v>
      </c>
      <c r="G13" s="24" t="s">
        <v>247</v>
      </c>
      <c r="H13" s="24" t="s">
        <v>248</v>
      </c>
    </row>
    <row r="14" spans="1:8" ht="60" customHeight="1" x14ac:dyDescent="0.25">
      <c r="A14" s="21">
        <v>6</v>
      </c>
      <c r="B14" s="21" t="s">
        <v>249</v>
      </c>
      <c r="C14" s="21" t="s">
        <v>250</v>
      </c>
      <c r="D14" s="21" t="s">
        <v>251</v>
      </c>
      <c r="E14" s="21" t="s">
        <v>252</v>
      </c>
      <c r="F14" s="21" t="s">
        <v>221</v>
      </c>
      <c r="G14" s="21" t="s">
        <v>253</v>
      </c>
      <c r="H14" s="21" t="s">
        <v>254</v>
      </c>
    </row>
    <row r="15" spans="1:8" ht="45" customHeight="1" x14ac:dyDescent="0.25">
      <c r="A15" s="21" t="s">
        <v>255</v>
      </c>
      <c r="B15" s="21" t="s">
        <v>256</v>
      </c>
      <c r="C15" s="21" t="s">
        <v>257</v>
      </c>
      <c r="D15" s="21" t="s">
        <v>258</v>
      </c>
      <c r="E15" s="21" t="s">
        <v>259</v>
      </c>
      <c r="F15" s="21" t="s">
        <v>260</v>
      </c>
      <c r="G15" s="21" t="s">
        <v>261</v>
      </c>
      <c r="H15" s="21" t="s">
        <v>262</v>
      </c>
    </row>
    <row r="16" spans="1:8" ht="60" customHeight="1" x14ac:dyDescent="0.25">
      <c r="A16" s="22">
        <v>7</v>
      </c>
      <c r="B16" s="22" t="s">
        <v>263</v>
      </c>
      <c r="C16" s="22" t="s">
        <v>264</v>
      </c>
      <c r="D16" s="22" t="s">
        <v>265</v>
      </c>
      <c r="E16" s="22" t="s">
        <v>266</v>
      </c>
      <c r="F16" s="22" t="s">
        <v>221</v>
      </c>
      <c r="G16" s="22" t="s">
        <v>267</v>
      </c>
      <c r="H16" s="22" t="s">
        <v>268</v>
      </c>
    </row>
    <row r="17" spans="1:8" ht="60" customHeight="1" x14ac:dyDescent="0.25">
      <c r="A17" s="22" t="s">
        <v>269</v>
      </c>
      <c r="B17" s="22" t="s">
        <v>270</v>
      </c>
      <c r="C17" s="22" t="s">
        <v>271</v>
      </c>
      <c r="D17" s="22" t="s">
        <v>272</v>
      </c>
      <c r="E17" s="22" t="s">
        <v>129</v>
      </c>
      <c r="F17" s="22" t="s">
        <v>131</v>
      </c>
      <c r="G17" s="22" t="s">
        <v>273</v>
      </c>
      <c r="H17" s="22" t="s">
        <v>274</v>
      </c>
    </row>
    <row r="18" spans="1:8" ht="60" customHeight="1" x14ac:dyDescent="0.25">
      <c r="A18" s="22" t="s">
        <v>275</v>
      </c>
      <c r="B18" s="22" t="s">
        <v>276</v>
      </c>
      <c r="C18" s="22" t="s">
        <v>277</v>
      </c>
      <c r="D18" s="22" t="s">
        <v>278</v>
      </c>
      <c r="E18" s="22" t="s">
        <v>279</v>
      </c>
      <c r="F18" s="22" t="s">
        <v>280</v>
      </c>
      <c r="G18" s="22" t="s">
        <v>281</v>
      </c>
      <c r="H18" s="22" t="s">
        <v>282</v>
      </c>
    </row>
    <row r="19" spans="1:8" ht="45" customHeight="1" x14ac:dyDescent="0.25">
      <c r="A19" s="23">
        <v>8</v>
      </c>
      <c r="B19" s="23" t="s">
        <v>283</v>
      </c>
      <c r="C19" s="23" t="s">
        <v>284</v>
      </c>
      <c r="D19" s="23" t="s">
        <v>285</v>
      </c>
      <c r="E19" s="23" t="s">
        <v>286</v>
      </c>
      <c r="F19" s="23" t="s">
        <v>221</v>
      </c>
      <c r="G19" s="23" t="s">
        <v>287</v>
      </c>
      <c r="H19" s="23" t="s">
        <v>288</v>
      </c>
    </row>
    <row r="20" spans="1:8" ht="30" customHeight="1" x14ac:dyDescent="0.25">
      <c r="A20" s="23" t="s">
        <v>289</v>
      </c>
      <c r="B20" s="23" t="s">
        <v>290</v>
      </c>
      <c r="C20" s="23" t="s">
        <v>291</v>
      </c>
      <c r="D20" s="23" t="s">
        <v>292</v>
      </c>
      <c r="E20" s="23" t="s">
        <v>156</v>
      </c>
      <c r="F20" s="23" t="s">
        <v>122</v>
      </c>
      <c r="G20" s="23" t="s">
        <v>293</v>
      </c>
      <c r="H20" s="23" t="s">
        <v>294</v>
      </c>
    </row>
    <row r="21" spans="1:8" ht="45" customHeight="1" x14ac:dyDescent="0.25">
      <c r="A21" s="23" t="s">
        <v>295</v>
      </c>
      <c r="B21" s="23" t="s">
        <v>296</v>
      </c>
      <c r="C21" s="23" t="s">
        <v>297</v>
      </c>
      <c r="D21" s="23" t="s">
        <v>298</v>
      </c>
      <c r="E21" s="23" t="s">
        <v>299</v>
      </c>
      <c r="F21" s="23" t="s">
        <v>300</v>
      </c>
      <c r="G21" s="23" t="s">
        <v>301</v>
      </c>
      <c r="H21" s="23" t="s">
        <v>302</v>
      </c>
    </row>
    <row r="22" spans="1:8" ht="45" customHeight="1" x14ac:dyDescent="0.25">
      <c r="A22" s="20">
        <v>9</v>
      </c>
      <c r="B22" s="20" t="s">
        <v>303</v>
      </c>
      <c r="C22" s="20" t="s">
        <v>304</v>
      </c>
      <c r="D22" s="20" t="s">
        <v>305</v>
      </c>
      <c r="E22" s="20" t="s">
        <v>161</v>
      </c>
      <c r="F22" s="20" t="s">
        <v>116</v>
      </c>
      <c r="G22" s="20" t="s">
        <v>164</v>
      </c>
      <c r="H22" s="20" t="s">
        <v>306</v>
      </c>
    </row>
    <row r="23" spans="1:8" ht="45" customHeight="1" x14ac:dyDescent="0.25">
      <c r="A23" s="20">
        <v>10</v>
      </c>
      <c r="B23" s="20" t="s">
        <v>307</v>
      </c>
      <c r="C23" s="20" t="s">
        <v>308</v>
      </c>
      <c r="D23" s="20" t="s">
        <v>309</v>
      </c>
      <c r="E23" s="20" t="s">
        <v>310</v>
      </c>
      <c r="F23" s="20" t="s">
        <v>311</v>
      </c>
      <c r="G23" s="20" t="s">
        <v>312</v>
      </c>
      <c r="H23" s="20" t="s">
        <v>313</v>
      </c>
    </row>
    <row r="26" spans="1:8" x14ac:dyDescent="0.25">
      <c r="A26" s="154" t="s">
        <v>314</v>
      </c>
      <c r="B26" s="150"/>
      <c r="C26" s="150"/>
      <c r="D26" s="150"/>
      <c r="E26" s="150"/>
      <c r="F26" s="150"/>
      <c r="G26" s="150"/>
      <c r="H26" s="150"/>
    </row>
    <row r="27" spans="1:8" x14ac:dyDescent="0.25">
      <c r="A27" s="153" t="s">
        <v>315</v>
      </c>
      <c r="B27" s="150"/>
      <c r="C27" s="150"/>
      <c r="D27" s="150"/>
      <c r="E27" s="150"/>
      <c r="F27" s="150"/>
      <c r="G27" s="150"/>
      <c r="H27" s="150"/>
    </row>
    <row r="28" spans="1:8" x14ac:dyDescent="0.25">
      <c r="A28" s="153" t="s">
        <v>316</v>
      </c>
      <c r="B28" s="150"/>
      <c r="C28" s="150"/>
      <c r="D28" s="150"/>
      <c r="E28" s="150"/>
      <c r="F28" s="150"/>
      <c r="G28" s="150"/>
      <c r="H28" s="150"/>
    </row>
    <row r="29" spans="1:8" x14ac:dyDescent="0.25">
      <c r="A29" s="153" t="s">
        <v>317</v>
      </c>
      <c r="B29" s="150"/>
      <c r="C29" s="150"/>
      <c r="D29" s="150"/>
      <c r="E29" s="150"/>
      <c r="F29" s="150"/>
      <c r="G29" s="150"/>
      <c r="H29" s="150"/>
    </row>
    <row r="30" spans="1:8" x14ac:dyDescent="0.25">
      <c r="A30" s="153" t="s">
        <v>318</v>
      </c>
      <c r="B30" s="150"/>
      <c r="C30" s="150"/>
      <c r="D30" s="150"/>
      <c r="E30" s="150"/>
      <c r="F30" s="150"/>
      <c r="G30" s="150"/>
      <c r="H30" s="150"/>
    </row>
    <row r="31" spans="1:8" x14ac:dyDescent="0.25">
      <c r="A31" s="153" t="s">
        <v>319</v>
      </c>
      <c r="B31" s="150"/>
      <c r="C31" s="150"/>
      <c r="D31" s="150"/>
      <c r="E31" s="150"/>
      <c r="F31" s="150"/>
      <c r="G31" s="150"/>
      <c r="H31" s="150"/>
    </row>
  </sheetData>
  <mergeCells count="8">
    <mergeCell ref="A1:H1"/>
    <mergeCell ref="A27:H27"/>
    <mergeCell ref="A31:H31"/>
    <mergeCell ref="A26:H26"/>
    <mergeCell ref="A30:H30"/>
    <mergeCell ref="A29:H29"/>
    <mergeCell ref="A2:H2"/>
    <mergeCell ref="A28:H2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716"/>
  <sheetViews>
    <sheetView topLeftCell="A336" workbookViewId="0">
      <selection activeCell="A339" sqref="A339:M339"/>
    </sheetView>
  </sheetViews>
  <sheetFormatPr baseColWidth="10" defaultRowHeight="15" x14ac:dyDescent="0.25"/>
  <cols>
    <col min="1" max="1" width="12.5703125" style="1" bestFit="1" customWidth="1"/>
    <col min="2" max="2" width="12" style="1" customWidth="1"/>
    <col min="3" max="3" width="16" style="1" customWidth="1"/>
    <col min="4" max="4" width="10.140625" style="1" bestFit="1" customWidth="1"/>
    <col min="5" max="5" width="15.85546875" style="1" bestFit="1" customWidth="1"/>
    <col min="6" max="6" width="15.5703125" style="1" bestFit="1" customWidth="1"/>
    <col min="7" max="7" width="14" style="1" customWidth="1"/>
    <col min="8" max="8" width="11" style="1" bestFit="1" customWidth="1"/>
    <col min="9" max="9" width="11.42578125" style="1" bestFit="1" customWidth="1"/>
    <col min="10" max="10" width="13.85546875" style="1" bestFit="1" customWidth="1"/>
    <col min="11" max="11" width="12.28515625" style="1" bestFit="1" customWidth="1"/>
    <col min="12" max="12" width="15.85546875" style="1" bestFit="1" customWidth="1"/>
    <col min="13" max="13" width="57.28515625" style="1" bestFit="1" customWidth="1"/>
  </cols>
  <sheetData>
    <row r="1" spans="1:13" ht="30" customHeight="1" x14ac:dyDescent="0.25">
      <c r="A1" s="15" t="s">
        <v>320</v>
      </c>
      <c r="B1" s="15" t="s">
        <v>23</v>
      </c>
      <c r="C1" s="15" t="s">
        <v>24</v>
      </c>
      <c r="D1" s="15" t="s">
        <v>25</v>
      </c>
      <c r="E1" s="15" t="s">
        <v>321</v>
      </c>
      <c r="F1" s="15" t="s">
        <v>26</v>
      </c>
      <c r="G1" s="15" t="s">
        <v>27</v>
      </c>
      <c r="H1" s="15" t="s">
        <v>28</v>
      </c>
      <c r="I1" s="15" t="s">
        <v>29</v>
      </c>
      <c r="J1" s="15" t="s">
        <v>30</v>
      </c>
      <c r="K1" s="15" t="s">
        <v>31</v>
      </c>
      <c r="L1" s="15" t="s">
        <v>32</v>
      </c>
      <c r="M1" s="15" t="s">
        <v>322</v>
      </c>
    </row>
    <row r="2" spans="1:13" ht="120" customHeight="1" x14ac:dyDescent="0.25">
      <c r="A2" s="16" t="s">
        <v>323</v>
      </c>
      <c r="B2" s="16" t="s">
        <v>324</v>
      </c>
      <c r="C2" s="16" t="s">
        <v>325</v>
      </c>
      <c r="D2" s="16" t="s">
        <v>326</v>
      </c>
      <c r="E2" s="16" t="s">
        <v>327</v>
      </c>
      <c r="F2" s="16" t="s">
        <v>328</v>
      </c>
      <c r="G2" s="16" t="s">
        <v>329</v>
      </c>
      <c r="H2" s="16" t="s">
        <v>330</v>
      </c>
      <c r="I2" s="16" t="s">
        <v>331</v>
      </c>
      <c r="J2" s="16" t="s">
        <v>332</v>
      </c>
      <c r="K2" s="16" t="s">
        <v>333</v>
      </c>
      <c r="L2" s="16" t="s">
        <v>334</v>
      </c>
      <c r="M2" s="16" t="s">
        <v>335</v>
      </c>
    </row>
    <row r="3" spans="1:13" ht="60" customHeight="1" x14ac:dyDescent="0.25">
      <c r="A3" s="27">
        <v>7206</v>
      </c>
      <c r="B3" s="17" t="s">
        <v>336</v>
      </c>
      <c r="C3" s="17" t="s">
        <v>337</v>
      </c>
      <c r="D3" s="17" t="s">
        <v>338</v>
      </c>
      <c r="E3" s="17" t="s">
        <v>339</v>
      </c>
      <c r="F3" s="17" t="s">
        <v>339</v>
      </c>
      <c r="G3" s="17" t="s">
        <v>107</v>
      </c>
      <c r="H3" s="17" t="s">
        <v>120</v>
      </c>
      <c r="I3" s="17"/>
      <c r="J3" s="17" t="s">
        <v>166</v>
      </c>
      <c r="K3" s="17" t="s">
        <v>339</v>
      </c>
      <c r="L3" s="17" t="s">
        <v>339</v>
      </c>
      <c r="M3" s="17" t="s">
        <v>340</v>
      </c>
    </row>
    <row r="4" spans="1:13" ht="60" customHeight="1" x14ac:dyDescent="0.25">
      <c r="A4" s="17" t="s">
        <v>341</v>
      </c>
      <c r="B4" s="17" t="s">
        <v>336</v>
      </c>
      <c r="C4" s="17" t="s">
        <v>337</v>
      </c>
      <c r="D4" s="17" t="s">
        <v>338</v>
      </c>
      <c r="E4" s="17" t="s">
        <v>339</v>
      </c>
      <c r="F4" s="17" t="s">
        <v>339</v>
      </c>
      <c r="G4" s="17" t="s">
        <v>107</v>
      </c>
      <c r="H4" s="17" t="s">
        <v>120</v>
      </c>
      <c r="I4" s="17"/>
      <c r="J4" s="17" t="s">
        <v>166</v>
      </c>
      <c r="K4" s="17" t="s">
        <v>339</v>
      </c>
      <c r="L4" s="17" t="s">
        <v>339</v>
      </c>
      <c r="M4" s="17" t="s">
        <v>340</v>
      </c>
    </row>
    <row r="5" spans="1:13" ht="60" customHeight="1" x14ac:dyDescent="0.25">
      <c r="A5" s="17" t="s">
        <v>342</v>
      </c>
      <c r="B5" s="17" t="s">
        <v>336</v>
      </c>
      <c r="C5" s="17" t="s">
        <v>337</v>
      </c>
      <c r="D5" s="17" t="s">
        <v>338</v>
      </c>
      <c r="E5" s="17" t="s">
        <v>339</v>
      </c>
      <c r="F5" s="17" t="s">
        <v>339</v>
      </c>
      <c r="G5" s="17" t="s">
        <v>107</v>
      </c>
      <c r="H5" s="17" t="s">
        <v>120</v>
      </c>
      <c r="I5" s="17"/>
      <c r="J5" s="17" t="s">
        <v>166</v>
      </c>
      <c r="K5" s="17" t="s">
        <v>339</v>
      </c>
      <c r="L5" s="17" t="s">
        <v>339</v>
      </c>
      <c r="M5" s="17" t="s">
        <v>340</v>
      </c>
    </row>
    <row r="6" spans="1:13" ht="60" customHeight="1" x14ac:dyDescent="0.25">
      <c r="A6" s="17" t="s">
        <v>343</v>
      </c>
      <c r="B6" s="17" t="s">
        <v>336</v>
      </c>
      <c r="C6" s="17" t="s">
        <v>337</v>
      </c>
      <c r="D6" s="17" t="s">
        <v>338</v>
      </c>
      <c r="E6" s="17" t="s">
        <v>339</v>
      </c>
      <c r="F6" s="17" t="s">
        <v>339</v>
      </c>
      <c r="G6" s="17" t="s">
        <v>107</v>
      </c>
      <c r="H6" s="17" t="s">
        <v>120</v>
      </c>
      <c r="I6" s="17"/>
      <c r="J6" s="17" t="s">
        <v>166</v>
      </c>
      <c r="K6" s="17" t="s">
        <v>339</v>
      </c>
      <c r="L6" s="17" t="s">
        <v>339</v>
      </c>
      <c r="M6" s="17" t="s">
        <v>340</v>
      </c>
    </row>
    <row r="7" spans="1:13" ht="60" customHeight="1" x14ac:dyDescent="0.25">
      <c r="A7" s="17" t="s">
        <v>344</v>
      </c>
      <c r="B7" s="17" t="s">
        <v>336</v>
      </c>
      <c r="C7" s="17" t="s">
        <v>337</v>
      </c>
      <c r="D7" s="17" t="s">
        <v>338</v>
      </c>
      <c r="E7" s="17" t="s">
        <v>339</v>
      </c>
      <c r="F7" s="17" t="s">
        <v>339</v>
      </c>
      <c r="G7" s="17" t="s">
        <v>107</v>
      </c>
      <c r="H7" s="17" t="s">
        <v>120</v>
      </c>
      <c r="I7" s="17"/>
      <c r="J7" s="17" t="s">
        <v>166</v>
      </c>
      <c r="K7" s="17" t="s">
        <v>339</v>
      </c>
      <c r="L7" s="17" t="s">
        <v>339</v>
      </c>
      <c r="M7" s="17" t="s">
        <v>340</v>
      </c>
    </row>
    <row r="8" spans="1:13" ht="60" customHeight="1" x14ac:dyDescent="0.25">
      <c r="A8" s="17" t="s">
        <v>345</v>
      </c>
      <c r="B8" s="17" t="s">
        <v>336</v>
      </c>
      <c r="C8" s="17" t="s">
        <v>337</v>
      </c>
      <c r="D8" s="17" t="s">
        <v>338</v>
      </c>
      <c r="E8" s="17" t="s">
        <v>339</v>
      </c>
      <c r="F8" s="17" t="s">
        <v>339</v>
      </c>
      <c r="G8" s="17" t="s">
        <v>107</v>
      </c>
      <c r="H8" s="17" t="s">
        <v>120</v>
      </c>
      <c r="I8" s="17"/>
      <c r="J8" s="17" t="s">
        <v>166</v>
      </c>
      <c r="K8" s="17" t="s">
        <v>339</v>
      </c>
      <c r="L8" s="17" t="s">
        <v>339</v>
      </c>
      <c r="M8" s="17" t="s">
        <v>340</v>
      </c>
    </row>
    <row r="9" spans="1:13" ht="60" customHeight="1" x14ac:dyDescent="0.25">
      <c r="A9" s="17" t="s">
        <v>346</v>
      </c>
      <c r="B9" s="17" t="s">
        <v>336</v>
      </c>
      <c r="C9" s="17" t="s">
        <v>337</v>
      </c>
      <c r="D9" s="17" t="s">
        <v>338</v>
      </c>
      <c r="E9" s="17" t="s">
        <v>339</v>
      </c>
      <c r="F9" s="17" t="s">
        <v>339</v>
      </c>
      <c r="G9" s="17" t="s">
        <v>107</v>
      </c>
      <c r="H9" s="17" t="s">
        <v>120</v>
      </c>
      <c r="I9" s="17"/>
      <c r="J9" s="17" t="s">
        <v>166</v>
      </c>
      <c r="K9" s="17" t="s">
        <v>339</v>
      </c>
      <c r="L9" s="17" t="s">
        <v>339</v>
      </c>
      <c r="M9" s="17" t="s">
        <v>340</v>
      </c>
    </row>
    <row r="10" spans="1:13" ht="60" customHeight="1" x14ac:dyDescent="0.25">
      <c r="A10" s="17" t="s">
        <v>347</v>
      </c>
      <c r="B10" s="17" t="s">
        <v>336</v>
      </c>
      <c r="C10" s="17" t="s">
        <v>337</v>
      </c>
      <c r="D10" s="17" t="s">
        <v>338</v>
      </c>
      <c r="E10" s="17" t="s">
        <v>339</v>
      </c>
      <c r="F10" s="17" t="s">
        <v>339</v>
      </c>
      <c r="G10" s="17" t="s">
        <v>107</v>
      </c>
      <c r="H10" s="17" t="s">
        <v>120</v>
      </c>
      <c r="I10" s="17"/>
      <c r="J10" s="17" t="s">
        <v>166</v>
      </c>
      <c r="K10" s="17" t="s">
        <v>339</v>
      </c>
      <c r="L10" s="17" t="s">
        <v>339</v>
      </c>
      <c r="M10" s="17" t="s">
        <v>340</v>
      </c>
    </row>
    <row r="11" spans="1:13" ht="60" customHeight="1" x14ac:dyDescent="0.25">
      <c r="A11" s="17" t="s">
        <v>348</v>
      </c>
      <c r="B11" s="17" t="s">
        <v>336</v>
      </c>
      <c r="C11" s="17" t="s">
        <v>337</v>
      </c>
      <c r="D11" s="17" t="s">
        <v>338</v>
      </c>
      <c r="E11" s="17" t="s">
        <v>339</v>
      </c>
      <c r="F11" s="17" t="s">
        <v>339</v>
      </c>
      <c r="G11" s="17" t="s">
        <v>107</v>
      </c>
      <c r="H11" s="17" t="s">
        <v>120</v>
      </c>
      <c r="I11" s="17"/>
      <c r="J11" s="17" t="s">
        <v>166</v>
      </c>
      <c r="K11" s="17" t="s">
        <v>339</v>
      </c>
      <c r="L11" s="17" t="s">
        <v>339</v>
      </c>
      <c r="M11" s="17" t="s">
        <v>340</v>
      </c>
    </row>
    <row r="12" spans="1:13" ht="60" customHeight="1" x14ac:dyDescent="0.25">
      <c r="A12" s="17" t="s">
        <v>349</v>
      </c>
      <c r="B12" s="17" t="s">
        <v>336</v>
      </c>
      <c r="C12" s="17" t="s">
        <v>337</v>
      </c>
      <c r="D12" s="17" t="s">
        <v>338</v>
      </c>
      <c r="E12" s="17" t="s">
        <v>339</v>
      </c>
      <c r="F12" s="17" t="s">
        <v>339</v>
      </c>
      <c r="G12" s="17" t="s">
        <v>107</v>
      </c>
      <c r="H12" s="17" t="s">
        <v>120</v>
      </c>
      <c r="I12" s="17"/>
      <c r="J12" s="17" t="s">
        <v>166</v>
      </c>
      <c r="K12" s="17" t="s">
        <v>339</v>
      </c>
      <c r="L12" s="17" t="s">
        <v>339</v>
      </c>
      <c r="M12" s="17" t="s">
        <v>340</v>
      </c>
    </row>
    <row r="13" spans="1:13" ht="60" customHeight="1" x14ac:dyDescent="0.25">
      <c r="A13" s="17" t="s">
        <v>350</v>
      </c>
      <c r="B13" s="17" t="s">
        <v>336</v>
      </c>
      <c r="C13" s="17" t="s">
        <v>337</v>
      </c>
      <c r="D13" s="17" t="s">
        <v>338</v>
      </c>
      <c r="E13" s="17" t="s">
        <v>339</v>
      </c>
      <c r="F13" s="17" t="s">
        <v>339</v>
      </c>
      <c r="G13" s="17" t="s">
        <v>107</v>
      </c>
      <c r="H13" s="17" t="s">
        <v>120</v>
      </c>
      <c r="I13" s="17"/>
      <c r="J13" s="17" t="s">
        <v>166</v>
      </c>
      <c r="K13" s="17" t="s">
        <v>339</v>
      </c>
      <c r="L13" s="17" t="s">
        <v>339</v>
      </c>
      <c r="M13" s="17" t="s">
        <v>340</v>
      </c>
    </row>
    <row r="14" spans="1:13" ht="60" customHeight="1" x14ac:dyDescent="0.25">
      <c r="A14" s="17" t="s">
        <v>351</v>
      </c>
      <c r="B14" s="17" t="s">
        <v>336</v>
      </c>
      <c r="C14" s="17" t="s">
        <v>337</v>
      </c>
      <c r="D14" s="17" t="s">
        <v>338</v>
      </c>
      <c r="E14" s="17" t="s">
        <v>339</v>
      </c>
      <c r="F14" s="17" t="s">
        <v>339</v>
      </c>
      <c r="G14" s="17" t="s">
        <v>107</v>
      </c>
      <c r="H14" s="17" t="s">
        <v>120</v>
      </c>
      <c r="I14" s="17"/>
      <c r="J14" s="17" t="s">
        <v>166</v>
      </c>
      <c r="K14" s="17" t="s">
        <v>339</v>
      </c>
      <c r="L14" s="17" t="s">
        <v>339</v>
      </c>
      <c r="M14" s="17" t="s">
        <v>340</v>
      </c>
    </row>
    <row r="15" spans="1:13" ht="60" customHeight="1" x14ac:dyDescent="0.25">
      <c r="A15" s="17" t="s">
        <v>352</v>
      </c>
      <c r="B15" s="17" t="s">
        <v>336</v>
      </c>
      <c r="C15" s="17" t="s">
        <v>337</v>
      </c>
      <c r="D15" s="17" t="s">
        <v>338</v>
      </c>
      <c r="E15" s="17" t="s">
        <v>339</v>
      </c>
      <c r="F15" s="17" t="s">
        <v>339</v>
      </c>
      <c r="G15" s="17" t="s">
        <v>107</v>
      </c>
      <c r="H15" s="17" t="s">
        <v>120</v>
      </c>
      <c r="I15" s="17"/>
      <c r="J15" s="17" t="s">
        <v>166</v>
      </c>
      <c r="K15" s="17" t="s">
        <v>339</v>
      </c>
      <c r="L15" s="17" t="s">
        <v>339</v>
      </c>
      <c r="M15" s="17" t="s">
        <v>340</v>
      </c>
    </row>
    <row r="16" spans="1:13" ht="60" customHeight="1" x14ac:dyDescent="0.25">
      <c r="A16" s="17" t="s">
        <v>353</v>
      </c>
      <c r="B16" s="17" t="s">
        <v>336</v>
      </c>
      <c r="C16" s="17" t="s">
        <v>337</v>
      </c>
      <c r="D16" s="17" t="s">
        <v>338</v>
      </c>
      <c r="E16" s="17" t="s">
        <v>339</v>
      </c>
      <c r="F16" s="17" t="s">
        <v>339</v>
      </c>
      <c r="G16" s="17" t="s">
        <v>107</v>
      </c>
      <c r="H16" s="17" t="s">
        <v>120</v>
      </c>
      <c r="I16" s="17"/>
      <c r="J16" s="17" t="s">
        <v>166</v>
      </c>
      <c r="K16" s="17" t="s">
        <v>339</v>
      </c>
      <c r="L16" s="17" t="s">
        <v>339</v>
      </c>
      <c r="M16" s="17" t="s">
        <v>340</v>
      </c>
    </row>
    <row r="17" spans="1:13" ht="60" customHeight="1" x14ac:dyDescent="0.25">
      <c r="A17" s="17" t="s">
        <v>354</v>
      </c>
      <c r="B17" s="17" t="s">
        <v>336</v>
      </c>
      <c r="C17" s="17" t="s">
        <v>337</v>
      </c>
      <c r="D17" s="17" t="s">
        <v>338</v>
      </c>
      <c r="E17" s="17" t="s">
        <v>339</v>
      </c>
      <c r="F17" s="17" t="s">
        <v>339</v>
      </c>
      <c r="G17" s="17" t="s">
        <v>107</v>
      </c>
      <c r="H17" s="17" t="s">
        <v>120</v>
      </c>
      <c r="I17" s="17"/>
      <c r="J17" s="17" t="s">
        <v>166</v>
      </c>
      <c r="K17" s="17" t="s">
        <v>339</v>
      </c>
      <c r="L17" s="17" t="s">
        <v>339</v>
      </c>
      <c r="M17" s="17" t="s">
        <v>340</v>
      </c>
    </row>
    <row r="18" spans="1:13" ht="60" customHeight="1" x14ac:dyDescent="0.25">
      <c r="A18" s="17" t="s">
        <v>355</v>
      </c>
      <c r="B18" s="17" t="s">
        <v>336</v>
      </c>
      <c r="C18" s="17" t="s">
        <v>337</v>
      </c>
      <c r="D18" s="17" t="s">
        <v>338</v>
      </c>
      <c r="E18" s="17" t="s">
        <v>339</v>
      </c>
      <c r="F18" s="17" t="s">
        <v>339</v>
      </c>
      <c r="G18" s="17" t="s">
        <v>107</v>
      </c>
      <c r="H18" s="17" t="s">
        <v>120</v>
      </c>
      <c r="I18" s="17"/>
      <c r="J18" s="17" t="s">
        <v>166</v>
      </c>
      <c r="K18" s="17" t="s">
        <v>339</v>
      </c>
      <c r="L18" s="17" t="s">
        <v>339</v>
      </c>
      <c r="M18" s="17" t="s">
        <v>340</v>
      </c>
    </row>
    <row r="19" spans="1:13" ht="60" customHeight="1" x14ac:dyDescent="0.25">
      <c r="A19" s="17" t="s">
        <v>356</v>
      </c>
      <c r="B19" s="17" t="s">
        <v>336</v>
      </c>
      <c r="C19" s="17" t="s">
        <v>337</v>
      </c>
      <c r="D19" s="17" t="s">
        <v>338</v>
      </c>
      <c r="E19" s="17" t="s">
        <v>339</v>
      </c>
      <c r="F19" s="17" t="s">
        <v>339</v>
      </c>
      <c r="G19" s="17" t="s">
        <v>107</v>
      </c>
      <c r="H19" s="17" t="s">
        <v>120</v>
      </c>
      <c r="I19" s="17"/>
      <c r="J19" s="17" t="s">
        <v>166</v>
      </c>
      <c r="K19" s="17" t="s">
        <v>339</v>
      </c>
      <c r="L19" s="17" t="s">
        <v>339</v>
      </c>
      <c r="M19" s="17" t="s">
        <v>340</v>
      </c>
    </row>
    <row r="20" spans="1:13" ht="60" customHeight="1" x14ac:dyDescent="0.25">
      <c r="A20" s="17" t="s">
        <v>357</v>
      </c>
      <c r="B20" s="17" t="s">
        <v>336</v>
      </c>
      <c r="C20" s="17" t="s">
        <v>337</v>
      </c>
      <c r="D20" s="17" t="s">
        <v>338</v>
      </c>
      <c r="E20" s="17" t="s">
        <v>339</v>
      </c>
      <c r="F20" s="17" t="s">
        <v>339</v>
      </c>
      <c r="G20" s="17" t="s">
        <v>107</v>
      </c>
      <c r="H20" s="17" t="s">
        <v>120</v>
      </c>
      <c r="I20" s="17"/>
      <c r="J20" s="17" t="s">
        <v>166</v>
      </c>
      <c r="K20" s="17" t="s">
        <v>339</v>
      </c>
      <c r="L20" s="17" t="s">
        <v>339</v>
      </c>
      <c r="M20" s="17" t="s">
        <v>340</v>
      </c>
    </row>
    <row r="21" spans="1:13" ht="60" customHeight="1" x14ac:dyDescent="0.25">
      <c r="A21" s="17" t="s">
        <v>358</v>
      </c>
      <c r="B21" s="17" t="s">
        <v>336</v>
      </c>
      <c r="C21" s="17" t="s">
        <v>337</v>
      </c>
      <c r="D21" s="17" t="s">
        <v>338</v>
      </c>
      <c r="E21" s="17" t="s">
        <v>339</v>
      </c>
      <c r="F21" s="17" t="s">
        <v>339</v>
      </c>
      <c r="G21" s="17" t="s">
        <v>107</v>
      </c>
      <c r="H21" s="17" t="s">
        <v>120</v>
      </c>
      <c r="I21" s="17"/>
      <c r="J21" s="17" t="s">
        <v>166</v>
      </c>
      <c r="K21" s="17" t="s">
        <v>339</v>
      </c>
      <c r="L21" s="17" t="s">
        <v>339</v>
      </c>
      <c r="M21" s="17" t="s">
        <v>340</v>
      </c>
    </row>
    <row r="22" spans="1:13" ht="60" customHeight="1" x14ac:dyDescent="0.25">
      <c r="A22" s="17" t="s">
        <v>359</v>
      </c>
      <c r="B22" s="17" t="s">
        <v>336</v>
      </c>
      <c r="C22" s="17" t="s">
        <v>337</v>
      </c>
      <c r="D22" s="17" t="s">
        <v>338</v>
      </c>
      <c r="E22" s="17" t="s">
        <v>339</v>
      </c>
      <c r="F22" s="17" t="s">
        <v>339</v>
      </c>
      <c r="G22" s="17" t="s">
        <v>107</v>
      </c>
      <c r="H22" s="17" t="s">
        <v>120</v>
      </c>
      <c r="I22" s="17"/>
      <c r="J22" s="17" t="s">
        <v>166</v>
      </c>
      <c r="K22" s="17" t="s">
        <v>339</v>
      </c>
      <c r="L22" s="17" t="s">
        <v>339</v>
      </c>
      <c r="M22" s="17" t="s">
        <v>340</v>
      </c>
    </row>
    <row r="23" spans="1:13" ht="60" customHeight="1" x14ac:dyDescent="0.25">
      <c r="A23" s="17" t="s">
        <v>360</v>
      </c>
      <c r="B23" s="17" t="s">
        <v>336</v>
      </c>
      <c r="C23" s="17" t="s">
        <v>337</v>
      </c>
      <c r="D23" s="17" t="s">
        <v>338</v>
      </c>
      <c r="E23" s="17" t="s">
        <v>339</v>
      </c>
      <c r="F23" s="17" t="s">
        <v>339</v>
      </c>
      <c r="G23" s="17" t="s">
        <v>107</v>
      </c>
      <c r="H23" s="17" t="s">
        <v>120</v>
      </c>
      <c r="I23" s="17"/>
      <c r="J23" s="17" t="s">
        <v>166</v>
      </c>
      <c r="K23" s="17" t="s">
        <v>339</v>
      </c>
      <c r="L23" s="17" t="s">
        <v>339</v>
      </c>
      <c r="M23" s="17" t="s">
        <v>340</v>
      </c>
    </row>
    <row r="24" spans="1:13" ht="60" customHeight="1" x14ac:dyDescent="0.25">
      <c r="A24" s="17" t="s">
        <v>361</v>
      </c>
      <c r="B24" s="17" t="s">
        <v>336</v>
      </c>
      <c r="C24" s="17" t="s">
        <v>337</v>
      </c>
      <c r="D24" s="17" t="s">
        <v>338</v>
      </c>
      <c r="E24" s="17" t="s">
        <v>339</v>
      </c>
      <c r="F24" s="17" t="s">
        <v>339</v>
      </c>
      <c r="G24" s="17" t="s">
        <v>107</v>
      </c>
      <c r="H24" s="17" t="s">
        <v>120</v>
      </c>
      <c r="I24" s="17"/>
      <c r="J24" s="17" t="s">
        <v>166</v>
      </c>
      <c r="K24" s="17" t="s">
        <v>339</v>
      </c>
      <c r="L24" s="17" t="s">
        <v>339</v>
      </c>
      <c r="M24" s="17" t="s">
        <v>340</v>
      </c>
    </row>
    <row r="25" spans="1:13" ht="60" customHeight="1" x14ac:dyDescent="0.25">
      <c r="A25" s="17" t="s">
        <v>362</v>
      </c>
      <c r="B25" s="17" t="s">
        <v>336</v>
      </c>
      <c r="C25" s="17" t="s">
        <v>337</v>
      </c>
      <c r="D25" s="17" t="s">
        <v>338</v>
      </c>
      <c r="E25" s="17" t="s">
        <v>339</v>
      </c>
      <c r="F25" s="17" t="s">
        <v>339</v>
      </c>
      <c r="G25" s="17" t="s">
        <v>107</v>
      </c>
      <c r="H25" s="17" t="s">
        <v>120</v>
      </c>
      <c r="I25" s="17"/>
      <c r="J25" s="17" t="s">
        <v>166</v>
      </c>
      <c r="K25" s="17" t="s">
        <v>339</v>
      </c>
      <c r="L25" s="17" t="s">
        <v>339</v>
      </c>
      <c r="M25" s="17" t="s">
        <v>340</v>
      </c>
    </row>
    <row r="26" spans="1:13" ht="60" customHeight="1" x14ac:dyDescent="0.25">
      <c r="A26" s="17" t="s">
        <v>363</v>
      </c>
      <c r="B26" s="17" t="s">
        <v>336</v>
      </c>
      <c r="C26" s="17" t="s">
        <v>337</v>
      </c>
      <c r="D26" s="17" t="s">
        <v>338</v>
      </c>
      <c r="E26" s="17" t="s">
        <v>339</v>
      </c>
      <c r="F26" s="17" t="s">
        <v>339</v>
      </c>
      <c r="G26" s="17" t="s">
        <v>107</v>
      </c>
      <c r="H26" s="17" t="s">
        <v>120</v>
      </c>
      <c r="I26" s="17"/>
      <c r="J26" s="17" t="s">
        <v>166</v>
      </c>
      <c r="K26" s="17" t="s">
        <v>339</v>
      </c>
      <c r="L26" s="17" t="s">
        <v>339</v>
      </c>
      <c r="M26" s="17" t="s">
        <v>340</v>
      </c>
    </row>
    <row r="27" spans="1:13" ht="60" customHeight="1" x14ac:dyDescent="0.25">
      <c r="A27" s="17" t="s">
        <v>364</v>
      </c>
      <c r="B27" s="17" t="s">
        <v>336</v>
      </c>
      <c r="C27" s="17" t="s">
        <v>337</v>
      </c>
      <c r="D27" s="17" t="s">
        <v>338</v>
      </c>
      <c r="E27" s="17" t="s">
        <v>339</v>
      </c>
      <c r="F27" s="17" t="s">
        <v>339</v>
      </c>
      <c r="G27" s="17" t="s">
        <v>107</v>
      </c>
      <c r="H27" s="17" t="s">
        <v>120</v>
      </c>
      <c r="I27" s="17"/>
      <c r="J27" s="17" t="s">
        <v>166</v>
      </c>
      <c r="K27" s="17" t="s">
        <v>339</v>
      </c>
      <c r="L27" s="17" t="s">
        <v>339</v>
      </c>
      <c r="M27" s="17" t="s">
        <v>340</v>
      </c>
    </row>
    <row r="28" spans="1:13" ht="60" customHeight="1" x14ac:dyDescent="0.25">
      <c r="A28" s="17" t="s">
        <v>365</v>
      </c>
      <c r="B28" s="17" t="s">
        <v>336</v>
      </c>
      <c r="C28" s="17" t="s">
        <v>337</v>
      </c>
      <c r="D28" s="17" t="s">
        <v>338</v>
      </c>
      <c r="E28" s="17" t="s">
        <v>339</v>
      </c>
      <c r="F28" s="17" t="s">
        <v>339</v>
      </c>
      <c r="G28" s="17" t="s">
        <v>107</v>
      </c>
      <c r="H28" s="17" t="s">
        <v>120</v>
      </c>
      <c r="I28" s="17"/>
      <c r="J28" s="17" t="s">
        <v>166</v>
      </c>
      <c r="K28" s="17" t="s">
        <v>339</v>
      </c>
      <c r="L28" s="17" t="s">
        <v>339</v>
      </c>
      <c r="M28" s="17" t="s">
        <v>340</v>
      </c>
    </row>
    <row r="29" spans="1:13" ht="60" customHeight="1" x14ac:dyDescent="0.25">
      <c r="A29" s="17" t="s">
        <v>366</v>
      </c>
      <c r="B29" s="17" t="s">
        <v>336</v>
      </c>
      <c r="C29" s="17" t="s">
        <v>367</v>
      </c>
      <c r="D29" s="17" t="s">
        <v>338</v>
      </c>
      <c r="E29" s="17" t="s">
        <v>339</v>
      </c>
      <c r="F29" s="17" t="s">
        <v>339</v>
      </c>
      <c r="G29" s="17" t="s">
        <v>107</v>
      </c>
      <c r="H29" s="17" t="s">
        <v>120</v>
      </c>
      <c r="I29" s="17"/>
      <c r="J29" s="17"/>
      <c r="K29" s="17" t="s">
        <v>339</v>
      </c>
      <c r="L29" s="17" t="s">
        <v>339</v>
      </c>
      <c r="M29" s="17" t="s">
        <v>340</v>
      </c>
    </row>
    <row r="30" spans="1:13" ht="60" customHeight="1" x14ac:dyDescent="0.25">
      <c r="A30" s="17" t="s">
        <v>368</v>
      </c>
      <c r="B30" s="17" t="s">
        <v>336</v>
      </c>
      <c r="C30" s="17" t="s">
        <v>367</v>
      </c>
      <c r="D30" s="17" t="s">
        <v>338</v>
      </c>
      <c r="E30" s="17" t="s">
        <v>339</v>
      </c>
      <c r="F30" s="17" t="s">
        <v>339</v>
      </c>
      <c r="G30" s="17" t="s">
        <v>107</v>
      </c>
      <c r="H30" s="17" t="s">
        <v>120</v>
      </c>
      <c r="I30" s="17"/>
      <c r="J30" s="17"/>
      <c r="K30" s="17" t="s">
        <v>339</v>
      </c>
      <c r="L30" s="17" t="s">
        <v>339</v>
      </c>
      <c r="M30" s="17" t="s">
        <v>340</v>
      </c>
    </row>
    <row r="31" spans="1:13" ht="60" customHeight="1" x14ac:dyDescent="0.25">
      <c r="A31" s="17" t="s">
        <v>369</v>
      </c>
      <c r="B31" s="17" t="s">
        <v>336</v>
      </c>
      <c r="C31" s="17" t="s">
        <v>367</v>
      </c>
      <c r="D31" s="17" t="s">
        <v>338</v>
      </c>
      <c r="E31" s="17" t="s">
        <v>339</v>
      </c>
      <c r="F31" s="17" t="s">
        <v>339</v>
      </c>
      <c r="G31" s="17" t="s">
        <v>107</v>
      </c>
      <c r="H31" s="17" t="s">
        <v>120</v>
      </c>
      <c r="I31" s="17"/>
      <c r="J31" s="17"/>
      <c r="K31" s="17" t="s">
        <v>339</v>
      </c>
      <c r="L31" s="17" t="s">
        <v>339</v>
      </c>
      <c r="M31" s="17" t="s">
        <v>340</v>
      </c>
    </row>
    <row r="32" spans="1:13" ht="60" customHeight="1" x14ac:dyDescent="0.25">
      <c r="A32" s="17" t="s">
        <v>370</v>
      </c>
      <c r="B32" s="17" t="s">
        <v>336</v>
      </c>
      <c r="C32" s="17" t="s">
        <v>367</v>
      </c>
      <c r="D32" s="17" t="s">
        <v>338</v>
      </c>
      <c r="E32" s="17" t="s">
        <v>339</v>
      </c>
      <c r="F32" s="17" t="s">
        <v>339</v>
      </c>
      <c r="G32" s="17" t="s">
        <v>107</v>
      </c>
      <c r="H32" s="17" t="s">
        <v>120</v>
      </c>
      <c r="I32" s="17"/>
      <c r="J32" s="17"/>
      <c r="K32" s="17" t="s">
        <v>339</v>
      </c>
      <c r="L32" s="17" t="s">
        <v>339</v>
      </c>
      <c r="M32" s="17" t="s">
        <v>340</v>
      </c>
    </row>
    <row r="33" spans="1:13" ht="60" customHeight="1" x14ac:dyDescent="0.25">
      <c r="A33" s="17" t="s">
        <v>371</v>
      </c>
      <c r="B33" s="17" t="s">
        <v>336</v>
      </c>
      <c r="C33" s="17" t="s">
        <v>367</v>
      </c>
      <c r="D33" s="17" t="s">
        <v>338</v>
      </c>
      <c r="E33" s="17" t="s">
        <v>339</v>
      </c>
      <c r="F33" s="17" t="s">
        <v>339</v>
      </c>
      <c r="G33" s="17" t="s">
        <v>107</v>
      </c>
      <c r="H33" s="17" t="s">
        <v>120</v>
      </c>
      <c r="I33" s="17"/>
      <c r="J33" s="17"/>
      <c r="K33" s="17" t="s">
        <v>339</v>
      </c>
      <c r="L33" s="17" t="s">
        <v>339</v>
      </c>
      <c r="M33" s="17" t="s">
        <v>340</v>
      </c>
    </row>
    <row r="34" spans="1:13" ht="60" customHeight="1" x14ac:dyDescent="0.25">
      <c r="A34" s="17" t="s">
        <v>372</v>
      </c>
      <c r="B34" s="17" t="s">
        <v>336</v>
      </c>
      <c r="C34" s="17" t="s">
        <v>367</v>
      </c>
      <c r="D34" s="17" t="s">
        <v>338</v>
      </c>
      <c r="E34" s="17" t="s">
        <v>339</v>
      </c>
      <c r="F34" s="17" t="s">
        <v>339</v>
      </c>
      <c r="G34" s="17" t="s">
        <v>107</v>
      </c>
      <c r="H34" s="17" t="s">
        <v>120</v>
      </c>
      <c r="I34" s="17"/>
      <c r="J34" s="17"/>
      <c r="K34" s="17" t="s">
        <v>339</v>
      </c>
      <c r="L34" s="17" t="s">
        <v>339</v>
      </c>
      <c r="M34" s="17" t="s">
        <v>340</v>
      </c>
    </row>
    <row r="35" spans="1:13" ht="60" customHeight="1" x14ac:dyDescent="0.25">
      <c r="A35" s="17" t="s">
        <v>373</v>
      </c>
      <c r="B35" s="17" t="s">
        <v>336</v>
      </c>
      <c r="C35" s="17" t="s">
        <v>367</v>
      </c>
      <c r="D35" s="17" t="s">
        <v>338</v>
      </c>
      <c r="E35" s="17" t="s">
        <v>339</v>
      </c>
      <c r="F35" s="17" t="s">
        <v>339</v>
      </c>
      <c r="G35" s="17" t="s">
        <v>107</v>
      </c>
      <c r="H35" s="17" t="s">
        <v>120</v>
      </c>
      <c r="I35" s="17"/>
      <c r="J35" s="17"/>
      <c r="K35" s="17" t="s">
        <v>339</v>
      </c>
      <c r="L35" s="17" t="s">
        <v>339</v>
      </c>
      <c r="M35" s="17" t="s">
        <v>340</v>
      </c>
    </row>
    <row r="36" spans="1:13" ht="60" customHeight="1" x14ac:dyDescent="0.25">
      <c r="A36" s="17" t="s">
        <v>374</v>
      </c>
      <c r="B36" s="17" t="s">
        <v>336</v>
      </c>
      <c r="C36" s="17" t="s">
        <v>337</v>
      </c>
      <c r="D36" s="17" t="s">
        <v>338</v>
      </c>
      <c r="E36" s="17" t="s">
        <v>339</v>
      </c>
      <c r="F36" s="17" t="s">
        <v>339</v>
      </c>
      <c r="G36" s="17" t="s">
        <v>107</v>
      </c>
      <c r="H36" s="17" t="s">
        <v>120</v>
      </c>
      <c r="I36" s="17"/>
      <c r="J36" s="17" t="s">
        <v>166</v>
      </c>
      <c r="K36" s="17" t="s">
        <v>339</v>
      </c>
      <c r="L36" s="17" t="s">
        <v>339</v>
      </c>
      <c r="M36" s="17" t="s">
        <v>340</v>
      </c>
    </row>
    <row r="37" spans="1:13" ht="60" customHeight="1" x14ac:dyDescent="0.25">
      <c r="A37" s="17" t="s">
        <v>375</v>
      </c>
      <c r="B37" s="17" t="s">
        <v>336</v>
      </c>
      <c r="C37" s="17" t="s">
        <v>337</v>
      </c>
      <c r="D37" s="17" t="s">
        <v>338</v>
      </c>
      <c r="E37" s="17" t="s">
        <v>339</v>
      </c>
      <c r="F37" s="17" t="s">
        <v>339</v>
      </c>
      <c r="G37" s="17" t="s">
        <v>107</v>
      </c>
      <c r="H37" s="17" t="s">
        <v>120</v>
      </c>
      <c r="I37" s="17"/>
      <c r="J37" s="17" t="s">
        <v>166</v>
      </c>
      <c r="K37" s="17" t="s">
        <v>339</v>
      </c>
      <c r="L37" s="17" t="s">
        <v>339</v>
      </c>
      <c r="M37" s="17" t="s">
        <v>340</v>
      </c>
    </row>
    <row r="38" spans="1:13" ht="60" customHeight="1" x14ac:dyDescent="0.25">
      <c r="A38" s="17" t="s">
        <v>376</v>
      </c>
      <c r="B38" s="17" t="s">
        <v>336</v>
      </c>
      <c r="C38" s="17" t="s">
        <v>337</v>
      </c>
      <c r="D38" s="17" t="s">
        <v>338</v>
      </c>
      <c r="E38" s="17" t="s">
        <v>339</v>
      </c>
      <c r="F38" s="17" t="s">
        <v>339</v>
      </c>
      <c r="G38" s="17" t="s">
        <v>107</v>
      </c>
      <c r="H38" s="17" t="s">
        <v>120</v>
      </c>
      <c r="I38" s="17"/>
      <c r="J38" s="17" t="s">
        <v>166</v>
      </c>
      <c r="K38" s="17" t="s">
        <v>339</v>
      </c>
      <c r="L38" s="17" t="s">
        <v>339</v>
      </c>
      <c r="M38" s="17" t="s">
        <v>340</v>
      </c>
    </row>
    <row r="39" spans="1:13" ht="60" customHeight="1" x14ac:dyDescent="0.25">
      <c r="A39" s="17" t="s">
        <v>377</v>
      </c>
      <c r="B39" s="17" t="s">
        <v>336</v>
      </c>
      <c r="C39" s="17" t="s">
        <v>337</v>
      </c>
      <c r="D39" s="17" t="s">
        <v>338</v>
      </c>
      <c r="E39" s="17" t="s">
        <v>339</v>
      </c>
      <c r="F39" s="17" t="s">
        <v>339</v>
      </c>
      <c r="G39" s="17" t="s">
        <v>107</v>
      </c>
      <c r="H39" s="17" t="s">
        <v>120</v>
      </c>
      <c r="I39" s="17"/>
      <c r="J39" s="17" t="s">
        <v>166</v>
      </c>
      <c r="K39" s="17" t="s">
        <v>339</v>
      </c>
      <c r="L39" s="17" t="s">
        <v>339</v>
      </c>
      <c r="M39" s="17" t="s">
        <v>340</v>
      </c>
    </row>
    <row r="40" spans="1:13" ht="60" customHeight="1" x14ac:dyDescent="0.25">
      <c r="A40" s="17" t="s">
        <v>378</v>
      </c>
      <c r="B40" s="17" t="s">
        <v>336</v>
      </c>
      <c r="C40" s="17" t="s">
        <v>337</v>
      </c>
      <c r="D40" s="17" t="s">
        <v>338</v>
      </c>
      <c r="E40" s="17" t="s">
        <v>339</v>
      </c>
      <c r="F40" s="17" t="s">
        <v>339</v>
      </c>
      <c r="G40" s="17" t="s">
        <v>107</v>
      </c>
      <c r="H40" s="17" t="s">
        <v>120</v>
      </c>
      <c r="I40" s="17"/>
      <c r="J40" s="17" t="s">
        <v>166</v>
      </c>
      <c r="K40" s="17" t="s">
        <v>339</v>
      </c>
      <c r="L40" s="17" t="s">
        <v>339</v>
      </c>
      <c r="M40" s="17" t="s">
        <v>340</v>
      </c>
    </row>
    <row r="41" spans="1:13" ht="60" customHeight="1" x14ac:dyDescent="0.25">
      <c r="A41" s="17" t="s">
        <v>379</v>
      </c>
      <c r="B41" s="17" t="s">
        <v>336</v>
      </c>
      <c r="C41" s="17" t="s">
        <v>337</v>
      </c>
      <c r="D41" s="17" t="s">
        <v>338</v>
      </c>
      <c r="E41" s="17" t="s">
        <v>339</v>
      </c>
      <c r="F41" s="17" t="s">
        <v>339</v>
      </c>
      <c r="G41" s="17" t="s">
        <v>107</v>
      </c>
      <c r="H41" s="17" t="s">
        <v>120</v>
      </c>
      <c r="I41" s="17"/>
      <c r="J41" s="17" t="s">
        <v>166</v>
      </c>
      <c r="K41" s="17" t="s">
        <v>339</v>
      </c>
      <c r="L41" s="17" t="s">
        <v>339</v>
      </c>
      <c r="M41" s="17" t="s">
        <v>340</v>
      </c>
    </row>
    <row r="42" spans="1:13" ht="60" customHeight="1" x14ac:dyDescent="0.25">
      <c r="A42" s="17" t="s">
        <v>380</v>
      </c>
      <c r="B42" s="17" t="s">
        <v>336</v>
      </c>
      <c r="C42" s="17" t="s">
        <v>337</v>
      </c>
      <c r="D42" s="17" t="s">
        <v>338</v>
      </c>
      <c r="E42" s="17" t="s">
        <v>339</v>
      </c>
      <c r="F42" s="17" t="s">
        <v>339</v>
      </c>
      <c r="G42" s="17" t="s">
        <v>107</v>
      </c>
      <c r="H42" s="17" t="s">
        <v>120</v>
      </c>
      <c r="I42" s="17"/>
      <c r="J42" s="17" t="s">
        <v>166</v>
      </c>
      <c r="K42" s="17" t="s">
        <v>339</v>
      </c>
      <c r="L42" s="17" t="s">
        <v>339</v>
      </c>
      <c r="M42" s="17" t="s">
        <v>340</v>
      </c>
    </row>
    <row r="43" spans="1:13" ht="60" customHeight="1" x14ac:dyDescent="0.25">
      <c r="A43" s="17" t="s">
        <v>381</v>
      </c>
      <c r="B43" s="17" t="s">
        <v>336</v>
      </c>
      <c r="C43" s="17" t="s">
        <v>337</v>
      </c>
      <c r="D43" s="17" t="s">
        <v>338</v>
      </c>
      <c r="E43" s="17" t="s">
        <v>339</v>
      </c>
      <c r="F43" s="17" t="s">
        <v>339</v>
      </c>
      <c r="G43" s="17" t="s">
        <v>107</v>
      </c>
      <c r="H43" s="17" t="s">
        <v>120</v>
      </c>
      <c r="I43" s="17"/>
      <c r="J43" s="17" t="s">
        <v>166</v>
      </c>
      <c r="K43" s="17" t="s">
        <v>339</v>
      </c>
      <c r="L43" s="17" t="s">
        <v>339</v>
      </c>
      <c r="M43" s="17" t="s">
        <v>340</v>
      </c>
    </row>
    <row r="44" spans="1:13" ht="60" customHeight="1" x14ac:dyDescent="0.25">
      <c r="A44" s="17" t="s">
        <v>382</v>
      </c>
      <c r="B44" s="17" t="s">
        <v>336</v>
      </c>
      <c r="C44" s="17" t="s">
        <v>337</v>
      </c>
      <c r="D44" s="17" t="s">
        <v>338</v>
      </c>
      <c r="E44" s="17" t="s">
        <v>339</v>
      </c>
      <c r="F44" s="17" t="s">
        <v>339</v>
      </c>
      <c r="G44" s="17" t="s">
        <v>107</v>
      </c>
      <c r="H44" s="17" t="s">
        <v>120</v>
      </c>
      <c r="I44" s="17"/>
      <c r="J44" s="17" t="s">
        <v>166</v>
      </c>
      <c r="K44" s="17" t="s">
        <v>339</v>
      </c>
      <c r="L44" s="17" t="s">
        <v>339</v>
      </c>
      <c r="M44" s="17" t="s">
        <v>340</v>
      </c>
    </row>
    <row r="45" spans="1:13" ht="60" customHeight="1" x14ac:dyDescent="0.25">
      <c r="A45" s="17" t="s">
        <v>383</v>
      </c>
      <c r="B45" s="17" t="s">
        <v>336</v>
      </c>
      <c r="C45" s="17" t="s">
        <v>337</v>
      </c>
      <c r="D45" s="17" t="s">
        <v>338</v>
      </c>
      <c r="E45" s="17" t="s">
        <v>339</v>
      </c>
      <c r="F45" s="17" t="s">
        <v>339</v>
      </c>
      <c r="G45" s="17" t="s">
        <v>107</v>
      </c>
      <c r="H45" s="17" t="s">
        <v>120</v>
      </c>
      <c r="I45" s="17"/>
      <c r="J45" s="17" t="s">
        <v>166</v>
      </c>
      <c r="K45" s="17" t="s">
        <v>339</v>
      </c>
      <c r="L45" s="17" t="s">
        <v>339</v>
      </c>
      <c r="M45" s="17" t="s">
        <v>340</v>
      </c>
    </row>
    <row r="46" spans="1:13" ht="60" customHeight="1" x14ac:dyDescent="0.25">
      <c r="A46" s="17" t="s">
        <v>384</v>
      </c>
      <c r="B46" s="17" t="s">
        <v>336</v>
      </c>
      <c r="C46" s="17" t="s">
        <v>337</v>
      </c>
      <c r="D46" s="17" t="s">
        <v>338</v>
      </c>
      <c r="E46" s="17" t="s">
        <v>339</v>
      </c>
      <c r="F46" s="17" t="s">
        <v>339</v>
      </c>
      <c r="G46" s="17" t="s">
        <v>107</v>
      </c>
      <c r="H46" s="17" t="s">
        <v>120</v>
      </c>
      <c r="I46" s="17"/>
      <c r="J46" s="17" t="s">
        <v>166</v>
      </c>
      <c r="K46" s="17" t="s">
        <v>339</v>
      </c>
      <c r="L46" s="17" t="s">
        <v>339</v>
      </c>
      <c r="M46" s="17" t="s">
        <v>340</v>
      </c>
    </row>
    <row r="47" spans="1:13" ht="60" customHeight="1" x14ac:dyDescent="0.25">
      <c r="A47" s="17" t="s">
        <v>385</v>
      </c>
      <c r="B47" s="17" t="s">
        <v>336</v>
      </c>
      <c r="C47" s="17" t="s">
        <v>337</v>
      </c>
      <c r="D47" s="17" t="s">
        <v>338</v>
      </c>
      <c r="E47" s="17" t="s">
        <v>339</v>
      </c>
      <c r="F47" s="17" t="s">
        <v>339</v>
      </c>
      <c r="G47" s="17" t="s">
        <v>107</v>
      </c>
      <c r="H47" s="17" t="s">
        <v>120</v>
      </c>
      <c r="I47" s="17"/>
      <c r="J47" s="17" t="s">
        <v>166</v>
      </c>
      <c r="K47" s="17" t="s">
        <v>339</v>
      </c>
      <c r="L47" s="17" t="s">
        <v>339</v>
      </c>
      <c r="M47" s="17" t="s">
        <v>340</v>
      </c>
    </row>
    <row r="48" spans="1:13" ht="60" customHeight="1" x14ac:dyDescent="0.25">
      <c r="A48" s="17" t="s">
        <v>386</v>
      </c>
      <c r="B48" s="17" t="s">
        <v>336</v>
      </c>
      <c r="C48" s="17" t="s">
        <v>387</v>
      </c>
      <c r="D48" s="17" t="s">
        <v>338</v>
      </c>
      <c r="E48" s="17" t="s">
        <v>339</v>
      </c>
      <c r="F48" s="17" t="s">
        <v>339</v>
      </c>
      <c r="G48" s="17" t="s">
        <v>107</v>
      </c>
      <c r="H48" s="17" t="s">
        <v>120</v>
      </c>
      <c r="I48" s="17" t="s">
        <v>388</v>
      </c>
      <c r="J48" s="17"/>
      <c r="K48" s="17" t="s">
        <v>339</v>
      </c>
      <c r="L48" s="17" t="s">
        <v>339</v>
      </c>
      <c r="M48" s="17" t="s">
        <v>340</v>
      </c>
    </row>
    <row r="49" spans="1:13" ht="60" customHeight="1" x14ac:dyDescent="0.25">
      <c r="A49" s="17" t="s">
        <v>389</v>
      </c>
      <c r="B49" s="17" t="s">
        <v>336</v>
      </c>
      <c r="C49" s="17" t="s">
        <v>387</v>
      </c>
      <c r="D49" s="17" t="s">
        <v>338</v>
      </c>
      <c r="E49" s="17" t="s">
        <v>339</v>
      </c>
      <c r="F49" s="17" t="s">
        <v>339</v>
      </c>
      <c r="G49" s="17" t="s">
        <v>107</v>
      </c>
      <c r="H49" s="17" t="s">
        <v>120</v>
      </c>
      <c r="I49" s="17" t="s">
        <v>388</v>
      </c>
      <c r="J49" s="17"/>
      <c r="K49" s="17" t="s">
        <v>339</v>
      </c>
      <c r="L49" s="17" t="s">
        <v>339</v>
      </c>
      <c r="M49" s="17" t="s">
        <v>340</v>
      </c>
    </row>
    <row r="50" spans="1:13" ht="60" customHeight="1" x14ac:dyDescent="0.25">
      <c r="A50" s="17" t="s">
        <v>390</v>
      </c>
      <c r="B50" s="17" t="s">
        <v>336</v>
      </c>
      <c r="C50" s="17" t="s">
        <v>387</v>
      </c>
      <c r="D50" s="17" t="s">
        <v>338</v>
      </c>
      <c r="E50" s="17" t="s">
        <v>339</v>
      </c>
      <c r="F50" s="17" t="s">
        <v>339</v>
      </c>
      <c r="G50" s="17" t="s">
        <v>107</v>
      </c>
      <c r="H50" s="17" t="s">
        <v>120</v>
      </c>
      <c r="I50" s="17" t="s">
        <v>388</v>
      </c>
      <c r="J50" s="17"/>
      <c r="K50" s="17" t="s">
        <v>339</v>
      </c>
      <c r="L50" s="17" t="s">
        <v>339</v>
      </c>
      <c r="M50" s="17" t="s">
        <v>340</v>
      </c>
    </row>
    <row r="51" spans="1:13" ht="60" customHeight="1" x14ac:dyDescent="0.25">
      <c r="A51" s="17" t="s">
        <v>391</v>
      </c>
      <c r="B51" s="17" t="s">
        <v>336</v>
      </c>
      <c r="C51" s="17" t="s">
        <v>337</v>
      </c>
      <c r="D51" s="17" t="s">
        <v>338</v>
      </c>
      <c r="E51" s="17" t="s">
        <v>339</v>
      </c>
      <c r="F51" s="17" t="s">
        <v>339</v>
      </c>
      <c r="G51" s="17" t="s">
        <v>107</v>
      </c>
      <c r="H51" s="17" t="s">
        <v>120</v>
      </c>
      <c r="I51" s="17"/>
      <c r="J51" s="17" t="s">
        <v>166</v>
      </c>
      <c r="K51" s="17" t="s">
        <v>339</v>
      </c>
      <c r="L51" s="17" t="s">
        <v>339</v>
      </c>
      <c r="M51" s="17" t="s">
        <v>340</v>
      </c>
    </row>
    <row r="52" spans="1:13" ht="60" customHeight="1" x14ac:dyDescent="0.25">
      <c r="A52" s="17" t="s">
        <v>392</v>
      </c>
      <c r="B52" s="17" t="s">
        <v>336</v>
      </c>
      <c r="C52" s="17" t="s">
        <v>387</v>
      </c>
      <c r="D52" s="17" t="s">
        <v>338</v>
      </c>
      <c r="E52" s="17" t="s">
        <v>339</v>
      </c>
      <c r="F52" s="17" t="s">
        <v>339</v>
      </c>
      <c r="G52" s="17" t="s">
        <v>107</v>
      </c>
      <c r="H52" s="17" t="s">
        <v>120</v>
      </c>
      <c r="I52" s="17" t="s">
        <v>388</v>
      </c>
      <c r="J52" s="17"/>
      <c r="K52" s="17" t="s">
        <v>339</v>
      </c>
      <c r="L52" s="17" t="s">
        <v>339</v>
      </c>
      <c r="M52" s="17" t="s">
        <v>340</v>
      </c>
    </row>
    <row r="53" spans="1:13" ht="60" customHeight="1" x14ac:dyDescent="0.25">
      <c r="A53" s="17" t="s">
        <v>393</v>
      </c>
      <c r="B53" s="17" t="s">
        <v>336</v>
      </c>
      <c r="C53" s="17" t="s">
        <v>387</v>
      </c>
      <c r="D53" s="17" t="s">
        <v>338</v>
      </c>
      <c r="E53" s="17" t="s">
        <v>339</v>
      </c>
      <c r="F53" s="17" t="s">
        <v>339</v>
      </c>
      <c r="G53" s="17" t="s">
        <v>107</v>
      </c>
      <c r="H53" s="17" t="s">
        <v>120</v>
      </c>
      <c r="I53" s="17" t="s">
        <v>388</v>
      </c>
      <c r="J53" s="17"/>
      <c r="K53" s="17" t="s">
        <v>339</v>
      </c>
      <c r="L53" s="17" t="s">
        <v>339</v>
      </c>
      <c r="M53" s="17" t="s">
        <v>340</v>
      </c>
    </row>
    <row r="54" spans="1:13" ht="60" customHeight="1" x14ac:dyDescent="0.25">
      <c r="A54" s="17" t="s">
        <v>394</v>
      </c>
      <c r="B54" s="17" t="s">
        <v>336</v>
      </c>
      <c r="C54" s="17" t="s">
        <v>387</v>
      </c>
      <c r="D54" s="17" t="s">
        <v>338</v>
      </c>
      <c r="E54" s="17" t="s">
        <v>339</v>
      </c>
      <c r="F54" s="17" t="s">
        <v>339</v>
      </c>
      <c r="G54" s="17" t="s">
        <v>107</v>
      </c>
      <c r="H54" s="17" t="s">
        <v>120</v>
      </c>
      <c r="I54" s="17" t="s">
        <v>388</v>
      </c>
      <c r="J54" s="17"/>
      <c r="K54" s="17" t="s">
        <v>339</v>
      </c>
      <c r="L54" s="17" t="s">
        <v>339</v>
      </c>
      <c r="M54" s="17" t="s">
        <v>340</v>
      </c>
    </row>
    <row r="55" spans="1:13" ht="60" customHeight="1" x14ac:dyDescent="0.25">
      <c r="A55" s="17" t="s">
        <v>395</v>
      </c>
      <c r="B55" s="17" t="s">
        <v>336</v>
      </c>
      <c r="C55" s="17" t="s">
        <v>387</v>
      </c>
      <c r="D55" s="17" t="s">
        <v>338</v>
      </c>
      <c r="E55" s="17" t="s">
        <v>339</v>
      </c>
      <c r="F55" s="17" t="s">
        <v>339</v>
      </c>
      <c r="G55" s="17" t="s">
        <v>107</v>
      </c>
      <c r="H55" s="17" t="s">
        <v>120</v>
      </c>
      <c r="I55" s="17" t="s">
        <v>388</v>
      </c>
      <c r="J55" s="17"/>
      <c r="K55" s="17" t="s">
        <v>339</v>
      </c>
      <c r="L55" s="17" t="s">
        <v>339</v>
      </c>
      <c r="M55" s="17" t="s">
        <v>340</v>
      </c>
    </row>
    <row r="56" spans="1:13" ht="60" customHeight="1" x14ac:dyDescent="0.25">
      <c r="A56" s="17" t="s">
        <v>396</v>
      </c>
      <c r="B56" s="17" t="s">
        <v>336</v>
      </c>
      <c r="C56" s="17" t="s">
        <v>387</v>
      </c>
      <c r="D56" s="17" t="s">
        <v>338</v>
      </c>
      <c r="E56" s="17" t="s">
        <v>339</v>
      </c>
      <c r="F56" s="17" t="s">
        <v>339</v>
      </c>
      <c r="G56" s="17" t="s">
        <v>107</v>
      </c>
      <c r="H56" s="17" t="s">
        <v>120</v>
      </c>
      <c r="I56" s="17" t="s">
        <v>388</v>
      </c>
      <c r="J56" s="17"/>
      <c r="K56" s="17" t="s">
        <v>339</v>
      </c>
      <c r="L56" s="17" t="s">
        <v>339</v>
      </c>
      <c r="M56" s="17" t="s">
        <v>340</v>
      </c>
    </row>
    <row r="57" spans="1:13" ht="60" customHeight="1" x14ac:dyDescent="0.25">
      <c r="A57" s="17" t="s">
        <v>397</v>
      </c>
      <c r="B57" s="17" t="s">
        <v>336</v>
      </c>
      <c r="C57" s="17" t="s">
        <v>387</v>
      </c>
      <c r="D57" s="17" t="s">
        <v>338</v>
      </c>
      <c r="E57" s="17" t="s">
        <v>339</v>
      </c>
      <c r="F57" s="17" t="s">
        <v>339</v>
      </c>
      <c r="G57" s="17" t="s">
        <v>107</v>
      </c>
      <c r="H57" s="17" t="s">
        <v>120</v>
      </c>
      <c r="I57" s="17" t="s">
        <v>388</v>
      </c>
      <c r="J57" s="17"/>
      <c r="K57" s="17" t="s">
        <v>339</v>
      </c>
      <c r="L57" s="17" t="s">
        <v>339</v>
      </c>
      <c r="M57" s="17" t="s">
        <v>340</v>
      </c>
    </row>
    <row r="58" spans="1:13" ht="60" customHeight="1" x14ac:dyDescent="0.25">
      <c r="A58" s="17" t="s">
        <v>398</v>
      </c>
      <c r="B58" s="17" t="s">
        <v>336</v>
      </c>
      <c r="C58" s="17" t="s">
        <v>387</v>
      </c>
      <c r="D58" s="17" t="s">
        <v>338</v>
      </c>
      <c r="E58" s="17" t="s">
        <v>339</v>
      </c>
      <c r="F58" s="17" t="s">
        <v>339</v>
      </c>
      <c r="G58" s="17" t="s">
        <v>107</v>
      </c>
      <c r="H58" s="17" t="s">
        <v>120</v>
      </c>
      <c r="I58" s="17" t="s">
        <v>388</v>
      </c>
      <c r="J58" s="17"/>
      <c r="K58" s="17" t="s">
        <v>339</v>
      </c>
      <c r="L58" s="17" t="s">
        <v>339</v>
      </c>
      <c r="M58" s="17" t="s">
        <v>340</v>
      </c>
    </row>
    <row r="59" spans="1:13" ht="60" customHeight="1" x14ac:dyDescent="0.25">
      <c r="A59" s="17" t="s">
        <v>399</v>
      </c>
      <c r="B59" s="17" t="s">
        <v>336</v>
      </c>
      <c r="C59" s="17" t="s">
        <v>387</v>
      </c>
      <c r="D59" s="17" t="s">
        <v>338</v>
      </c>
      <c r="E59" s="17" t="s">
        <v>339</v>
      </c>
      <c r="F59" s="17" t="s">
        <v>339</v>
      </c>
      <c r="G59" s="17" t="s">
        <v>107</v>
      </c>
      <c r="H59" s="17" t="s">
        <v>120</v>
      </c>
      <c r="I59" s="17" t="s">
        <v>388</v>
      </c>
      <c r="J59" s="17"/>
      <c r="K59" s="17" t="s">
        <v>339</v>
      </c>
      <c r="L59" s="17" t="s">
        <v>339</v>
      </c>
      <c r="M59" s="17" t="s">
        <v>340</v>
      </c>
    </row>
    <row r="60" spans="1:13" ht="60" customHeight="1" x14ac:dyDescent="0.25">
      <c r="A60" s="17" t="s">
        <v>400</v>
      </c>
      <c r="B60" s="17" t="s">
        <v>336</v>
      </c>
      <c r="C60" s="17" t="s">
        <v>387</v>
      </c>
      <c r="D60" s="17" t="s">
        <v>338</v>
      </c>
      <c r="E60" s="17" t="s">
        <v>339</v>
      </c>
      <c r="F60" s="17" t="s">
        <v>339</v>
      </c>
      <c r="G60" s="17" t="s">
        <v>107</v>
      </c>
      <c r="H60" s="17" t="s">
        <v>120</v>
      </c>
      <c r="I60" s="17" t="s">
        <v>388</v>
      </c>
      <c r="J60" s="17"/>
      <c r="K60" s="17" t="s">
        <v>339</v>
      </c>
      <c r="L60" s="17" t="s">
        <v>339</v>
      </c>
      <c r="M60" s="17" t="s">
        <v>340</v>
      </c>
    </row>
    <row r="61" spans="1:13" ht="60" customHeight="1" x14ac:dyDescent="0.25">
      <c r="A61" s="17" t="s">
        <v>401</v>
      </c>
      <c r="B61" s="17" t="s">
        <v>336</v>
      </c>
      <c r="C61" s="17" t="s">
        <v>387</v>
      </c>
      <c r="D61" s="17" t="s">
        <v>338</v>
      </c>
      <c r="E61" s="17" t="s">
        <v>339</v>
      </c>
      <c r="F61" s="17" t="s">
        <v>339</v>
      </c>
      <c r="G61" s="17" t="s">
        <v>107</v>
      </c>
      <c r="H61" s="17" t="s">
        <v>120</v>
      </c>
      <c r="I61" s="17" t="s">
        <v>388</v>
      </c>
      <c r="J61" s="17"/>
      <c r="K61" s="17" t="s">
        <v>339</v>
      </c>
      <c r="L61" s="17" t="s">
        <v>339</v>
      </c>
      <c r="M61" s="17" t="s">
        <v>340</v>
      </c>
    </row>
    <row r="62" spans="1:13" ht="60" customHeight="1" x14ac:dyDescent="0.25">
      <c r="A62" s="17" t="s">
        <v>402</v>
      </c>
      <c r="B62" s="17" t="s">
        <v>336</v>
      </c>
      <c r="C62" s="17" t="s">
        <v>387</v>
      </c>
      <c r="D62" s="17" t="s">
        <v>338</v>
      </c>
      <c r="E62" s="17" t="s">
        <v>339</v>
      </c>
      <c r="F62" s="17" t="s">
        <v>339</v>
      </c>
      <c r="G62" s="17" t="s">
        <v>107</v>
      </c>
      <c r="H62" s="17" t="s">
        <v>120</v>
      </c>
      <c r="I62" s="17" t="s">
        <v>388</v>
      </c>
      <c r="J62" s="17"/>
      <c r="K62" s="17" t="s">
        <v>339</v>
      </c>
      <c r="L62" s="17" t="s">
        <v>339</v>
      </c>
      <c r="M62" s="17" t="s">
        <v>340</v>
      </c>
    </row>
    <row r="63" spans="1:13" ht="60" customHeight="1" x14ac:dyDescent="0.25">
      <c r="A63" s="17" t="s">
        <v>403</v>
      </c>
      <c r="B63" s="17" t="s">
        <v>336</v>
      </c>
      <c r="C63" s="17" t="s">
        <v>387</v>
      </c>
      <c r="D63" s="17" t="s">
        <v>338</v>
      </c>
      <c r="E63" s="17" t="s">
        <v>339</v>
      </c>
      <c r="F63" s="17" t="s">
        <v>339</v>
      </c>
      <c r="G63" s="17" t="s">
        <v>107</v>
      </c>
      <c r="H63" s="17" t="s">
        <v>120</v>
      </c>
      <c r="I63" s="17" t="s">
        <v>388</v>
      </c>
      <c r="J63" s="17"/>
      <c r="K63" s="17" t="s">
        <v>339</v>
      </c>
      <c r="L63" s="17" t="s">
        <v>339</v>
      </c>
      <c r="M63" s="17" t="s">
        <v>340</v>
      </c>
    </row>
    <row r="64" spans="1:13" ht="60" customHeight="1" x14ac:dyDescent="0.25">
      <c r="A64" s="17" t="s">
        <v>404</v>
      </c>
      <c r="B64" s="17" t="s">
        <v>336</v>
      </c>
      <c r="C64" s="17" t="s">
        <v>387</v>
      </c>
      <c r="D64" s="17" t="s">
        <v>338</v>
      </c>
      <c r="E64" s="17" t="s">
        <v>339</v>
      </c>
      <c r="F64" s="17" t="s">
        <v>339</v>
      </c>
      <c r="G64" s="17" t="s">
        <v>107</v>
      </c>
      <c r="H64" s="17" t="s">
        <v>120</v>
      </c>
      <c r="I64" s="17" t="s">
        <v>388</v>
      </c>
      <c r="J64" s="17"/>
      <c r="K64" s="17" t="s">
        <v>339</v>
      </c>
      <c r="L64" s="17" t="s">
        <v>339</v>
      </c>
      <c r="M64" s="17" t="s">
        <v>340</v>
      </c>
    </row>
    <row r="65" spans="1:13" ht="60" customHeight="1" x14ac:dyDescent="0.25">
      <c r="A65" s="17" t="s">
        <v>405</v>
      </c>
      <c r="B65" s="17" t="s">
        <v>336</v>
      </c>
      <c r="C65" s="17" t="s">
        <v>387</v>
      </c>
      <c r="D65" s="17" t="s">
        <v>338</v>
      </c>
      <c r="E65" s="17" t="s">
        <v>339</v>
      </c>
      <c r="F65" s="17" t="s">
        <v>339</v>
      </c>
      <c r="G65" s="17" t="s">
        <v>107</v>
      </c>
      <c r="H65" s="17" t="s">
        <v>120</v>
      </c>
      <c r="I65" s="17" t="s">
        <v>388</v>
      </c>
      <c r="J65" s="17"/>
      <c r="K65" s="17" t="s">
        <v>339</v>
      </c>
      <c r="L65" s="17" t="s">
        <v>339</v>
      </c>
      <c r="M65" s="17" t="s">
        <v>340</v>
      </c>
    </row>
    <row r="66" spans="1:13" ht="60" customHeight="1" x14ac:dyDescent="0.25">
      <c r="A66" s="17" t="s">
        <v>406</v>
      </c>
      <c r="B66" s="17" t="s">
        <v>336</v>
      </c>
      <c r="C66" s="17" t="s">
        <v>387</v>
      </c>
      <c r="D66" s="17" t="s">
        <v>338</v>
      </c>
      <c r="E66" s="17" t="s">
        <v>339</v>
      </c>
      <c r="F66" s="17" t="s">
        <v>339</v>
      </c>
      <c r="G66" s="17" t="s">
        <v>107</v>
      </c>
      <c r="H66" s="17" t="s">
        <v>120</v>
      </c>
      <c r="I66" s="17" t="s">
        <v>388</v>
      </c>
      <c r="J66" s="17"/>
      <c r="K66" s="17" t="s">
        <v>339</v>
      </c>
      <c r="L66" s="17" t="s">
        <v>339</v>
      </c>
      <c r="M66" s="17" t="s">
        <v>340</v>
      </c>
    </row>
    <row r="67" spans="1:13" ht="60" customHeight="1" x14ac:dyDescent="0.25">
      <c r="A67" s="17" t="s">
        <v>407</v>
      </c>
      <c r="B67" s="17" t="s">
        <v>336</v>
      </c>
      <c r="C67" s="17" t="s">
        <v>387</v>
      </c>
      <c r="D67" s="17" t="s">
        <v>338</v>
      </c>
      <c r="E67" s="17" t="s">
        <v>339</v>
      </c>
      <c r="F67" s="17" t="s">
        <v>339</v>
      </c>
      <c r="G67" s="17" t="s">
        <v>107</v>
      </c>
      <c r="H67" s="17" t="s">
        <v>120</v>
      </c>
      <c r="I67" s="17" t="s">
        <v>388</v>
      </c>
      <c r="J67" s="17"/>
      <c r="K67" s="17" t="s">
        <v>339</v>
      </c>
      <c r="L67" s="17" t="s">
        <v>339</v>
      </c>
      <c r="M67" s="17" t="s">
        <v>340</v>
      </c>
    </row>
    <row r="68" spans="1:13" ht="60" customHeight="1" x14ac:dyDescent="0.25">
      <c r="A68" s="17" t="s">
        <v>408</v>
      </c>
      <c r="B68" s="17" t="s">
        <v>336</v>
      </c>
      <c r="C68" s="17" t="s">
        <v>387</v>
      </c>
      <c r="D68" s="17" t="s">
        <v>338</v>
      </c>
      <c r="E68" s="17" t="s">
        <v>339</v>
      </c>
      <c r="F68" s="17" t="s">
        <v>339</v>
      </c>
      <c r="G68" s="17" t="s">
        <v>107</v>
      </c>
      <c r="H68" s="17" t="s">
        <v>120</v>
      </c>
      <c r="I68" s="17" t="s">
        <v>388</v>
      </c>
      <c r="J68" s="17"/>
      <c r="K68" s="17" t="s">
        <v>339</v>
      </c>
      <c r="L68" s="17" t="s">
        <v>339</v>
      </c>
      <c r="M68" s="17" t="s">
        <v>340</v>
      </c>
    </row>
    <row r="69" spans="1:13" ht="60" customHeight="1" x14ac:dyDescent="0.25">
      <c r="A69" s="17" t="s">
        <v>409</v>
      </c>
      <c r="B69" s="17" t="s">
        <v>336</v>
      </c>
      <c r="C69" s="17" t="s">
        <v>387</v>
      </c>
      <c r="D69" s="17" t="s">
        <v>338</v>
      </c>
      <c r="E69" s="17" t="s">
        <v>339</v>
      </c>
      <c r="F69" s="17" t="s">
        <v>339</v>
      </c>
      <c r="G69" s="17" t="s">
        <v>107</v>
      </c>
      <c r="H69" s="17" t="s">
        <v>120</v>
      </c>
      <c r="I69" s="17" t="s">
        <v>388</v>
      </c>
      <c r="J69" s="17"/>
      <c r="K69" s="17" t="s">
        <v>339</v>
      </c>
      <c r="L69" s="17" t="s">
        <v>339</v>
      </c>
      <c r="M69" s="17" t="s">
        <v>340</v>
      </c>
    </row>
    <row r="70" spans="1:13" ht="60" customHeight="1" x14ac:dyDescent="0.25">
      <c r="A70" s="17" t="s">
        <v>410</v>
      </c>
      <c r="B70" s="17" t="s">
        <v>336</v>
      </c>
      <c r="C70" s="17" t="s">
        <v>387</v>
      </c>
      <c r="D70" s="17" t="s">
        <v>338</v>
      </c>
      <c r="E70" s="17" t="s">
        <v>339</v>
      </c>
      <c r="F70" s="17" t="s">
        <v>339</v>
      </c>
      <c r="G70" s="17" t="s">
        <v>107</v>
      </c>
      <c r="H70" s="17" t="s">
        <v>120</v>
      </c>
      <c r="I70" s="17" t="s">
        <v>388</v>
      </c>
      <c r="J70" s="17"/>
      <c r="K70" s="17" t="s">
        <v>339</v>
      </c>
      <c r="L70" s="17" t="s">
        <v>339</v>
      </c>
      <c r="M70" s="17" t="s">
        <v>340</v>
      </c>
    </row>
    <row r="71" spans="1:13" ht="60" customHeight="1" x14ac:dyDescent="0.25">
      <c r="A71" s="17" t="s">
        <v>411</v>
      </c>
      <c r="B71" s="17" t="s">
        <v>336</v>
      </c>
      <c r="C71" s="17" t="s">
        <v>387</v>
      </c>
      <c r="D71" s="17" t="s">
        <v>338</v>
      </c>
      <c r="E71" s="17" t="s">
        <v>339</v>
      </c>
      <c r="F71" s="17" t="s">
        <v>339</v>
      </c>
      <c r="G71" s="17" t="s">
        <v>107</v>
      </c>
      <c r="H71" s="17" t="s">
        <v>120</v>
      </c>
      <c r="I71" s="17" t="s">
        <v>388</v>
      </c>
      <c r="J71" s="17"/>
      <c r="K71" s="17" t="s">
        <v>339</v>
      </c>
      <c r="L71" s="17" t="s">
        <v>339</v>
      </c>
      <c r="M71" s="17" t="s">
        <v>340</v>
      </c>
    </row>
    <row r="72" spans="1:13" ht="60" customHeight="1" x14ac:dyDescent="0.25">
      <c r="A72" s="17" t="s">
        <v>412</v>
      </c>
      <c r="B72" s="17" t="s">
        <v>336</v>
      </c>
      <c r="C72" s="17" t="s">
        <v>387</v>
      </c>
      <c r="D72" s="17" t="s">
        <v>338</v>
      </c>
      <c r="E72" s="17" t="s">
        <v>339</v>
      </c>
      <c r="F72" s="17" t="s">
        <v>339</v>
      </c>
      <c r="G72" s="17" t="s">
        <v>107</v>
      </c>
      <c r="H72" s="17" t="s">
        <v>120</v>
      </c>
      <c r="I72" s="17" t="s">
        <v>388</v>
      </c>
      <c r="J72" s="17"/>
      <c r="K72" s="17" t="s">
        <v>339</v>
      </c>
      <c r="L72" s="17" t="s">
        <v>339</v>
      </c>
      <c r="M72" s="17" t="s">
        <v>340</v>
      </c>
    </row>
    <row r="73" spans="1:13" ht="60" customHeight="1" x14ac:dyDescent="0.25">
      <c r="A73" s="17" t="s">
        <v>413</v>
      </c>
      <c r="B73" s="17" t="s">
        <v>336</v>
      </c>
      <c r="C73" s="17" t="s">
        <v>387</v>
      </c>
      <c r="D73" s="17" t="s">
        <v>338</v>
      </c>
      <c r="E73" s="17" t="s">
        <v>339</v>
      </c>
      <c r="F73" s="17" t="s">
        <v>339</v>
      </c>
      <c r="G73" s="17" t="s">
        <v>107</v>
      </c>
      <c r="H73" s="17" t="s">
        <v>120</v>
      </c>
      <c r="I73" s="17" t="s">
        <v>388</v>
      </c>
      <c r="J73" s="17"/>
      <c r="K73" s="17" t="s">
        <v>339</v>
      </c>
      <c r="L73" s="17" t="s">
        <v>339</v>
      </c>
      <c r="M73" s="17" t="s">
        <v>340</v>
      </c>
    </row>
    <row r="74" spans="1:13" ht="60" customHeight="1" x14ac:dyDescent="0.25">
      <c r="A74" s="17" t="s">
        <v>414</v>
      </c>
      <c r="B74" s="17" t="s">
        <v>336</v>
      </c>
      <c r="C74" s="17" t="s">
        <v>387</v>
      </c>
      <c r="D74" s="17" t="s">
        <v>338</v>
      </c>
      <c r="E74" s="17" t="s">
        <v>339</v>
      </c>
      <c r="F74" s="17" t="s">
        <v>339</v>
      </c>
      <c r="G74" s="17" t="s">
        <v>107</v>
      </c>
      <c r="H74" s="17" t="s">
        <v>120</v>
      </c>
      <c r="I74" s="17" t="s">
        <v>388</v>
      </c>
      <c r="J74" s="17"/>
      <c r="K74" s="17" t="s">
        <v>339</v>
      </c>
      <c r="L74" s="17" t="s">
        <v>339</v>
      </c>
      <c r="M74" s="17" t="s">
        <v>340</v>
      </c>
    </row>
    <row r="75" spans="1:13" ht="60" customHeight="1" x14ac:dyDescent="0.25">
      <c r="A75" s="17" t="s">
        <v>415</v>
      </c>
      <c r="B75" s="17" t="s">
        <v>336</v>
      </c>
      <c r="C75" s="17" t="s">
        <v>387</v>
      </c>
      <c r="D75" s="17" t="s">
        <v>338</v>
      </c>
      <c r="E75" s="17" t="s">
        <v>339</v>
      </c>
      <c r="F75" s="17" t="s">
        <v>339</v>
      </c>
      <c r="G75" s="17" t="s">
        <v>107</v>
      </c>
      <c r="H75" s="17" t="s">
        <v>120</v>
      </c>
      <c r="I75" s="17" t="s">
        <v>388</v>
      </c>
      <c r="J75" s="17"/>
      <c r="K75" s="17" t="s">
        <v>339</v>
      </c>
      <c r="L75" s="17" t="s">
        <v>339</v>
      </c>
      <c r="M75" s="17" t="s">
        <v>340</v>
      </c>
    </row>
    <row r="76" spans="1:13" ht="60" customHeight="1" x14ac:dyDescent="0.25">
      <c r="A76" s="17" t="s">
        <v>416</v>
      </c>
      <c r="B76" s="17" t="s">
        <v>336</v>
      </c>
      <c r="C76" s="17" t="s">
        <v>387</v>
      </c>
      <c r="D76" s="17" t="s">
        <v>338</v>
      </c>
      <c r="E76" s="17" t="s">
        <v>339</v>
      </c>
      <c r="F76" s="17" t="s">
        <v>339</v>
      </c>
      <c r="G76" s="17" t="s">
        <v>107</v>
      </c>
      <c r="H76" s="17" t="s">
        <v>120</v>
      </c>
      <c r="I76" s="17" t="s">
        <v>388</v>
      </c>
      <c r="J76" s="17"/>
      <c r="K76" s="17" t="s">
        <v>339</v>
      </c>
      <c r="L76" s="17" t="s">
        <v>339</v>
      </c>
      <c r="M76" s="17" t="s">
        <v>340</v>
      </c>
    </row>
    <row r="77" spans="1:13" ht="60" customHeight="1" x14ac:dyDescent="0.25">
      <c r="A77" s="17" t="s">
        <v>417</v>
      </c>
      <c r="B77" s="17" t="s">
        <v>336</v>
      </c>
      <c r="C77" s="17" t="s">
        <v>387</v>
      </c>
      <c r="D77" s="17" t="s">
        <v>338</v>
      </c>
      <c r="E77" s="17" t="s">
        <v>339</v>
      </c>
      <c r="F77" s="17" t="s">
        <v>339</v>
      </c>
      <c r="G77" s="17" t="s">
        <v>107</v>
      </c>
      <c r="H77" s="17" t="s">
        <v>120</v>
      </c>
      <c r="I77" s="17" t="s">
        <v>388</v>
      </c>
      <c r="J77" s="17"/>
      <c r="K77" s="17" t="s">
        <v>339</v>
      </c>
      <c r="L77" s="17" t="s">
        <v>339</v>
      </c>
      <c r="M77" s="17" t="s">
        <v>340</v>
      </c>
    </row>
    <row r="78" spans="1:13" ht="60" customHeight="1" x14ac:dyDescent="0.25">
      <c r="A78" s="17" t="s">
        <v>418</v>
      </c>
      <c r="B78" s="17" t="s">
        <v>336</v>
      </c>
      <c r="C78" s="17" t="s">
        <v>387</v>
      </c>
      <c r="D78" s="17" t="s">
        <v>338</v>
      </c>
      <c r="E78" s="17" t="s">
        <v>339</v>
      </c>
      <c r="F78" s="17" t="s">
        <v>339</v>
      </c>
      <c r="G78" s="17" t="s">
        <v>107</v>
      </c>
      <c r="H78" s="17" t="s">
        <v>120</v>
      </c>
      <c r="I78" s="17" t="s">
        <v>388</v>
      </c>
      <c r="J78" s="17"/>
      <c r="K78" s="17" t="s">
        <v>339</v>
      </c>
      <c r="L78" s="17" t="s">
        <v>339</v>
      </c>
      <c r="M78" s="17" t="s">
        <v>340</v>
      </c>
    </row>
    <row r="79" spans="1:13" ht="60" customHeight="1" x14ac:dyDescent="0.25">
      <c r="A79" s="17" t="s">
        <v>419</v>
      </c>
      <c r="B79" s="17" t="s">
        <v>336</v>
      </c>
      <c r="C79" s="17" t="s">
        <v>387</v>
      </c>
      <c r="D79" s="17" t="s">
        <v>338</v>
      </c>
      <c r="E79" s="17" t="s">
        <v>339</v>
      </c>
      <c r="F79" s="17" t="s">
        <v>339</v>
      </c>
      <c r="G79" s="17" t="s">
        <v>107</v>
      </c>
      <c r="H79" s="17" t="s">
        <v>120</v>
      </c>
      <c r="I79" s="17" t="s">
        <v>388</v>
      </c>
      <c r="J79" s="17"/>
      <c r="K79" s="17" t="s">
        <v>339</v>
      </c>
      <c r="L79" s="17" t="s">
        <v>339</v>
      </c>
      <c r="M79" s="17" t="s">
        <v>340</v>
      </c>
    </row>
    <row r="80" spans="1:13" ht="60" customHeight="1" x14ac:dyDescent="0.25">
      <c r="A80" s="17" t="s">
        <v>420</v>
      </c>
      <c r="B80" s="17" t="s">
        <v>336</v>
      </c>
      <c r="C80" s="17" t="s">
        <v>387</v>
      </c>
      <c r="D80" s="17" t="s">
        <v>338</v>
      </c>
      <c r="E80" s="17" t="s">
        <v>339</v>
      </c>
      <c r="F80" s="17" t="s">
        <v>339</v>
      </c>
      <c r="G80" s="17" t="s">
        <v>107</v>
      </c>
      <c r="H80" s="17" t="s">
        <v>120</v>
      </c>
      <c r="I80" s="17" t="s">
        <v>388</v>
      </c>
      <c r="J80" s="17"/>
      <c r="K80" s="17" t="s">
        <v>339</v>
      </c>
      <c r="L80" s="17" t="s">
        <v>339</v>
      </c>
      <c r="M80" s="17" t="s">
        <v>340</v>
      </c>
    </row>
    <row r="81" spans="1:13" ht="60" customHeight="1" x14ac:dyDescent="0.25">
      <c r="A81" s="17" t="s">
        <v>421</v>
      </c>
      <c r="B81" s="17" t="s">
        <v>336</v>
      </c>
      <c r="C81" s="17" t="s">
        <v>387</v>
      </c>
      <c r="D81" s="17" t="s">
        <v>338</v>
      </c>
      <c r="E81" s="17" t="s">
        <v>339</v>
      </c>
      <c r="F81" s="17" t="s">
        <v>339</v>
      </c>
      <c r="G81" s="17" t="s">
        <v>107</v>
      </c>
      <c r="H81" s="17" t="s">
        <v>120</v>
      </c>
      <c r="I81" s="17" t="s">
        <v>388</v>
      </c>
      <c r="J81" s="17"/>
      <c r="K81" s="17" t="s">
        <v>339</v>
      </c>
      <c r="L81" s="17" t="s">
        <v>339</v>
      </c>
      <c r="M81" s="17" t="s">
        <v>340</v>
      </c>
    </row>
    <row r="82" spans="1:13" ht="60" customHeight="1" x14ac:dyDescent="0.25">
      <c r="A82" s="17" t="s">
        <v>422</v>
      </c>
      <c r="B82" s="17" t="s">
        <v>336</v>
      </c>
      <c r="C82" s="17" t="s">
        <v>387</v>
      </c>
      <c r="D82" s="17" t="s">
        <v>338</v>
      </c>
      <c r="E82" s="17" t="s">
        <v>339</v>
      </c>
      <c r="F82" s="17" t="s">
        <v>339</v>
      </c>
      <c r="G82" s="17" t="s">
        <v>107</v>
      </c>
      <c r="H82" s="17" t="s">
        <v>120</v>
      </c>
      <c r="I82" s="17" t="s">
        <v>388</v>
      </c>
      <c r="J82" s="17"/>
      <c r="K82" s="17" t="s">
        <v>339</v>
      </c>
      <c r="L82" s="17" t="s">
        <v>339</v>
      </c>
      <c r="M82" s="17" t="s">
        <v>340</v>
      </c>
    </row>
    <row r="83" spans="1:13" ht="60" customHeight="1" x14ac:dyDescent="0.25">
      <c r="A83" s="17" t="s">
        <v>423</v>
      </c>
      <c r="B83" s="17" t="s">
        <v>336</v>
      </c>
      <c r="C83" s="17" t="s">
        <v>387</v>
      </c>
      <c r="D83" s="17" t="s">
        <v>338</v>
      </c>
      <c r="E83" s="17" t="s">
        <v>339</v>
      </c>
      <c r="F83" s="17" t="s">
        <v>339</v>
      </c>
      <c r="G83" s="17" t="s">
        <v>107</v>
      </c>
      <c r="H83" s="17" t="s">
        <v>120</v>
      </c>
      <c r="I83" s="17" t="s">
        <v>388</v>
      </c>
      <c r="J83" s="17"/>
      <c r="K83" s="17" t="s">
        <v>339</v>
      </c>
      <c r="L83" s="17" t="s">
        <v>339</v>
      </c>
      <c r="M83" s="17" t="s">
        <v>340</v>
      </c>
    </row>
    <row r="84" spans="1:13" ht="60" customHeight="1" x14ac:dyDescent="0.25">
      <c r="A84" s="17" t="s">
        <v>424</v>
      </c>
      <c r="B84" s="17" t="s">
        <v>336</v>
      </c>
      <c r="C84" s="17" t="s">
        <v>387</v>
      </c>
      <c r="D84" s="17" t="s">
        <v>338</v>
      </c>
      <c r="E84" s="17" t="s">
        <v>339</v>
      </c>
      <c r="F84" s="17" t="s">
        <v>339</v>
      </c>
      <c r="G84" s="17" t="s">
        <v>107</v>
      </c>
      <c r="H84" s="17" t="s">
        <v>120</v>
      </c>
      <c r="I84" s="17" t="s">
        <v>388</v>
      </c>
      <c r="J84" s="17"/>
      <c r="K84" s="17" t="s">
        <v>339</v>
      </c>
      <c r="L84" s="17" t="s">
        <v>339</v>
      </c>
      <c r="M84" s="17" t="s">
        <v>340</v>
      </c>
    </row>
    <row r="85" spans="1:13" ht="60" customHeight="1" x14ac:dyDescent="0.25">
      <c r="A85" s="17" t="s">
        <v>425</v>
      </c>
      <c r="B85" s="17" t="s">
        <v>336</v>
      </c>
      <c r="C85" s="17" t="s">
        <v>387</v>
      </c>
      <c r="D85" s="17" t="s">
        <v>338</v>
      </c>
      <c r="E85" s="17" t="s">
        <v>339</v>
      </c>
      <c r="F85" s="17" t="s">
        <v>339</v>
      </c>
      <c r="G85" s="17" t="s">
        <v>107</v>
      </c>
      <c r="H85" s="17" t="s">
        <v>120</v>
      </c>
      <c r="I85" s="17" t="s">
        <v>388</v>
      </c>
      <c r="J85" s="17"/>
      <c r="K85" s="17" t="s">
        <v>339</v>
      </c>
      <c r="L85" s="17" t="s">
        <v>339</v>
      </c>
      <c r="M85" s="17" t="s">
        <v>340</v>
      </c>
    </row>
    <row r="86" spans="1:13" ht="60" customHeight="1" x14ac:dyDescent="0.25">
      <c r="A86" s="17" t="s">
        <v>426</v>
      </c>
      <c r="B86" s="17" t="s">
        <v>336</v>
      </c>
      <c r="C86" s="17" t="s">
        <v>387</v>
      </c>
      <c r="D86" s="17" t="s">
        <v>338</v>
      </c>
      <c r="E86" s="17" t="s">
        <v>339</v>
      </c>
      <c r="F86" s="17" t="s">
        <v>339</v>
      </c>
      <c r="G86" s="17" t="s">
        <v>107</v>
      </c>
      <c r="H86" s="17" t="s">
        <v>120</v>
      </c>
      <c r="I86" s="17" t="s">
        <v>388</v>
      </c>
      <c r="J86" s="17"/>
      <c r="K86" s="17" t="s">
        <v>339</v>
      </c>
      <c r="L86" s="17" t="s">
        <v>339</v>
      </c>
      <c r="M86" s="17" t="s">
        <v>340</v>
      </c>
    </row>
    <row r="87" spans="1:13" ht="60" customHeight="1" x14ac:dyDescent="0.25">
      <c r="A87" s="17" t="s">
        <v>427</v>
      </c>
      <c r="B87" s="17" t="s">
        <v>336</v>
      </c>
      <c r="C87" s="17" t="s">
        <v>387</v>
      </c>
      <c r="D87" s="17" t="s">
        <v>338</v>
      </c>
      <c r="E87" s="17" t="s">
        <v>339</v>
      </c>
      <c r="F87" s="17" t="s">
        <v>339</v>
      </c>
      <c r="G87" s="17" t="s">
        <v>107</v>
      </c>
      <c r="H87" s="17" t="s">
        <v>120</v>
      </c>
      <c r="I87" s="17" t="s">
        <v>388</v>
      </c>
      <c r="J87" s="17"/>
      <c r="K87" s="17" t="s">
        <v>339</v>
      </c>
      <c r="L87" s="17" t="s">
        <v>339</v>
      </c>
      <c r="M87" s="17" t="s">
        <v>340</v>
      </c>
    </row>
    <row r="88" spans="1:13" ht="60" customHeight="1" x14ac:dyDescent="0.25">
      <c r="A88" s="17" t="s">
        <v>428</v>
      </c>
      <c r="B88" s="17" t="s">
        <v>336</v>
      </c>
      <c r="C88" s="17" t="s">
        <v>387</v>
      </c>
      <c r="D88" s="17" t="s">
        <v>338</v>
      </c>
      <c r="E88" s="17" t="s">
        <v>339</v>
      </c>
      <c r="F88" s="17" t="s">
        <v>339</v>
      </c>
      <c r="G88" s="17" t="s">
        <v>107</v>
      </c>
      <c r="H88" s="17" t="s">
        <v>120</v>
      </c>
      <c r="I88" s="17" t="s">
        <v>388</v>
      </c>
      <c r="J88" s="17"/>
      <c r="K88" s="17" t="s">
        <v>339</v>
      </c>
      <c r="L88" s="17" t="s">
        <v>339</v>
      </c>
      <c r="M88" s="17" t="s">
        <v>340</v>
      </c>
    </row>
    <row r="89" spans="1:13" ht="60" customHeight="1" x14ac:dyDescent="0.25">
      <c r="A89" s="17" t="s">
        <v>429</v>
      </c>
      <c r="B89" s="17" t="s">
        <v>336</v>
      </c>
      <c r="C89" s="17" t="s">
        <v>387</v>
      </c>
      <c r="D89" s="17" t="s">
        <v>338</v>
      </c>
      <c r="E89" s="17" t="s">
        <v>339</v>
      </c>
      <c r="F89" s="17" t="s">
        <v>339</v>
      </c>
      <c r="G89" s="17" t="s">
        <v>107</v>
      </c>
      <c r="H89" s="17" t="s">
        <v>120</v>
      </c>
      <c r="I89" s="17" t="s">
        <v>388</v>
      </c>
      <c r="J89" s="17"/>
      <c r="K89" s="17" t="s">
        <v>339</v>
      </c>
      <c r="L89" s="17" t="s">
        <v>339</v>
      </c>
      <c r="M89" s="17" t="s">
        <v>340</v>
      </c>
    </row>
    <row r="90" spans="1:13" ht="60" customHeight="1" x14ac:dyDescent="0.25">
      <c r="A90" s="17" t="s">
        <v>430</v>
      </c>
      <c r="B90" s="17" t="s">
        <v>336</v>
      </c>
      <c r="C90" s="17" t="s">
        <v>387</v>
      </c>
      <c r="D90" s="17" t="s">
        <v>338</v>
      </c>
      <c r="E90" s="17" t="s">
        <v>339</v>
      </c>
      <c r="F90" s="17" t="s">
        <v>339</v>
      </c>
      <c r="G90" s="17" t="s">
        <v>107</v>
      </c>
      <c r="H90" s="17" t="s">
        <v>120</v>
      </c>
      <c r="I90" s="17" t="s">
        <v>388</v>
      </c>
      <c r="J90" s="17"/>
      <c r="K90" s="17" t="s">
        <v>339</v>
      </c>
      <c r="L90" s="17" t="s">
        <v>339</v>
      </c>
      <c r="M90" s="17" t="s">
        <v>340</v>
      </c>
    </row>
    <row r="91" spans="1:13" ht="60" customHeight="1" x14ac:dyDescent="0.25">
      <c r="A91" s="17" t="s">
        <v>431</v>
      </c>
      <c r="B91" s="17" t="s">
        <v>336</v>
      </c>
      <c r="C91" s="17" t="s">
        <v>387</v>
      </c>
      <c r="D91" s="17" t="s">
        <v>338</v>
      </c>
      <c r="E91" s="17" t="s">
        <v>339</v>
      </c>
      <c r="F91" s="17" t="s">
        <v>339</v>
      </c>
      <c r="G91" s="17" t="s">
        <v>107</v>
      </c>
      <c r="H91" s="17" t="s">
        <v>120</v>
      </c>
      <c r="I91" s="17" t="s">
        <v>388</v>
      </c>
      <c r="J91" s="17"/>
      <c r="K91" s="17" t="s">
        <v>339</v>
      </c>
      <c r="L91" s="17" t="s">
        <v>339</v>
      </c>
      <c r="M91" s="17" t="s">
        <v>340</v>
      </c>
    </row>
    <row r="92" spans="1:13" ht="60" customHeight="1" x14ac:dyDescent="0.25">
      <c r="A92" s="17" t="s">
        <v>432</v>
      </c>
      <c r="B92" s="17" t="s">
        <v>336</v>
      </c>
      <c r="C92" s="17" t="s">
        <v>387</v>
      </c>
      <c r="D92" s="17" t="s">
        <v>338</v>
      </c>
      <c r="E92" s="17" t="s">
        <v>339</v>
      </c>
      <c r="F92" s="17" t="s">
        <v>339</v>
      </c>
      <c r="G92" s="17" t="s">
        <v>107</v>
      </c>
      <c r="H92" s="17" t="s">
        <v>120</v>
      </c>
      <c r="I92" s="17" t="s">
        <v>388</v>
      </c>
      <c r="J92" s="17"/>
      <c r="K92" s="17" t="s">
        <v>339</v>
      </c>
      <c r="L92" s="17" t="s">
        <v>339</v>
      </c>
      <c r="M92" s="17" t="s">
        <v>340</v>
      </c>
    </row>
    <row r="93" spans="1:13" ht="60" customHeight="1" x14ac:dyDescent="0.25">
      <c r="A93" s="17" t="s">
        <v>433</v>
      </c>
      <c r="B93" s="17" t="s">
        <v>336</v>
      </c>
      <c r="C93" s="17" t="s">
        <v>387</v>
      </c>
      <c r="D93" s="17" t="s">
        <v>338</v>
      </c>
      <c r="E93" s="17" t="s">
        <v>339</v>
      </c>
      <c r="F93" s="17" t="s">
        <v>339</v>
      </c>
      <c r="G93" s="17" t="s">
        <v>107</v>
      </c>
      <c r="H93" s="17" t="s">
        <v>120</v>
      </c>
      <c r="I93" s="17" t="s">
        <v>388</v>
      </c>
      <c r="J93" s="17"/>
      <c r="K93" s="17" t="s">
        <v>339</v>
      </c>
      <c r="L93" s="17" t="s">
        <v>339</v>
      </c>
      <c r="M93" s="17" t="s">
        <v>340</v>
      </c>
    </row>
    <row r="94" spans="1:13" ht="60" customHeight="1" x14ac:dyDescent="0.25">
      <c r="A94" s="17" t="s">
        <v>434</v>
      </c>
      <c r="B94" s="17" t="s">
        <v>336</v>
      </c>
      <c r="C94" s="17" t="s">
        <v>387</v>
      </c>
      <c r="D94" s="17" t="s">
        <v>338</v>
      </c>
      <c r="E94" s="17" t="s">
        <v>339</v>
      </c>
      <c r="F94" s="17" t="s">
        <v>339</v>
      </c>
      <c r="G94" s="17" t="s">
        <v>107</v>
      </c>
      <c r="H94" s="17" t="s">
        <v>120</v>
      </c>
      <c r="I94" s="17" t="s">
        <v>388</v>
      </c>
      <c r="J94" s="17"/>
      <c r="K94" s="17" t="s">
        <v>339</v>
      </c>
      <c r="L94" s="17" t="s">
        <v>339</v>
      </c>
      <c r="M94" s="17" t="s">
        <v>340</v>
      </c>
    </row>
    <row r="95" spans="1:13" ht="60" customHeight="1" x14ac:dyDescent="0.25">
      <c r="A95" s="17" t="s">
        <v>435</v>
      </c>
      <c r="B95" s="17" t="s">
        <v>336</v>
      </c>
      <c r="C95" s="17" t="s">
        <v>387</v>
      </c>
      <c r="D95" s="17" t="s">
        <v>338</v>
      </c>
      <c r="E95" s="17" t="s">
        <v>339</v>
      </c>
      <c r="F95" s="17" t="s">
        <v>339</v>
      </c>
      <c r="G95" s="17" t="s">
        <v>107</v>
      </c>
      <c r="H95" s="17" t="s">
        <v>120</v>
      </c>
      <c r="I95" s="17" t="s">
        <v>388</v>
      </c>
      <c r="J95" s="17"/>
      <c r="K95" s="17" t="s">
        <v>339</v>
      </c>
      <c r="L95" s="17" t="s">
        <v>339</v>
      </c>
      <c r="M95" s="17" t="s">
        <v>340</v>
      </c>
    </row>
    <row r="96" spans="1:13" ht="60" customHeight="1" x14ac:dyDescent="0.25">
      <c r="A96" s="17" t="s">
        <v>436</v>
      </c>
      <c r="B96" s="17" t="s">
        <v>336</v>
      </c>
      <c r="C96" s="17" t="s">
        <v>387</v>
      </c>
      <c r="D96" s="17" t="s">
        <v>338</v>
      </c>
      <c r="E96" s="17" t="s">
        <v>339</v>
      </c>
      <c r="F96" s="17" t="s">
        <v>339</v>
      </c>
      <c r="G96" s="17" t="s">
        <v>107</v>
      </c>
      <c r="H96" s="17" t="s">
        <v>120</v>
      </c>
      <c r="I96" s="17" t="s">
        <v>388</v>
      </c>
      <c r="J96" s="17"/>
      <c r="K96" s="17" t="s">
        <v>339</v>
      </c>
      <c r="L96" s="17" t="s">
        <v>339</v>
      </c>
      <c r="M96" s="17" t="s">
        <v>340</v>
      </c>
    </row>
    <row r="97" spans="1:13" ht="60" customHeight="1" x14ac:dyDescent="0.25">
      <c r="A97" s="17" t="s">
        <v>437</v>
      </c>
      <c r="B97" s="17" t="s">
        <v>336</v>
      </c>
      <c r="C97" s="17" t="s">
        <v>387</v>
      </c>
      <c r="D97" s="17" t="s">
        <v>338</v>
      </c>
      <c r="E97" s="17" t="s">
        <v>339</v>
      </c>
      <c r="F97" s="17" t="s">
        <v>339</v>
      </c>
      <c r="G97" s="17" t="s">
        <v>107</v>
      </c>
      <c r="H97" s="17" t="s">
        <v>120</v>
      </c>
      <c r="I97" s="17" t="s">
        <v>388</v>
      </c>
      <c r="J97" s="17"/>
      <c r="K97" s="17" t="s">
        <v>339</v>
      </c>
      <c r="L97" s="17" t="s">
        <v>339</v>
      </c>
      <c r="M97" s="17" t="s">
        <v>340</v>
      </c>
    </row>
    <row r="98" spans="1:13" ht="60" customHeight="1" x14ac:dyDescent="0.25">
      <c r="A98" s="17" t="s">
        <v>438</v>
      </c>
      <c r="B98" s="17" t="s">
        <v>336</v>
      </c>
      <c r="C98" s="17" t="s">
        <v>387</v>
      </c>
      <c r="D98" s="17" t="s">
        <v>338</v>
      </c>
      <c r="E98" s="17" t="s">
        <v>339</v>
      </c>
      <c r="F98" s="17" t="s">
        <v>339</v>
      </c>
      <c r="G98" s="17" t="s">
        <v>107</v>
      </c>
      <c r="H98" s="17" t="s">
        <v>120</v>
      </c>
      <c r="I98" s="17" t="s">
        <v>388</v>
      </c>
      <c r="J98" s="17"/>
      <c r="K98" s="17" t="s">
        <v>339</v>
      </c>
      <c r="L98" s="17" t="s">
        <v>339</v>
      </c>
      <c r="M98" s="17" t="s">
        <v>340</v>
      </c>
    </row>
    <row r="99" spans="1:13" ht="60" customHeight="1" x14ac:dyDescent="0.25">
      <c r="A99" s="17" t="s">
        <v>439</v>
      </c>
      <c r="B99" s="17" t="s">
        <v>336</v>
      </c>
      <c r="C99" s="17" t="s">
        <v>387</v>
      </c>
      <c r="D99" s="17" t="s">
        <v>338</v>
      </c>
      <c r="E99" s="17" t="s">
        <v>339</v>
      </c>
      <c r="F99" s="17" t="s">
        <v>339</v>
      </c>
      <c r="G99" s="17" t="s">
        <v>107</v>
      </c>
      <c r="H99" s="17" t="s">
        <v>120</v>
      </c>
      <c r="I99" s="17" t="s">
        <v>388</v>
      </c>
      <c r="J99" s="17"/>
      <c r="K99" s="17" t="s">
        <v>339</v>
      </c>
      <c r="L99" s="17" t="s">
        <v>339</v>
      </c>
      <c r="M99" s="17" t="s">
        <v>340</v>
      </c>
    </row>
    <row r="100" spans="1:13" ht="60" customHeight="1" x14ac:dyDescent="0.25">
      <c r="A100" s="17" t="s">
        <v>440</v>
      </c>
      <c r="B100" s="17" t="s">
        <v>336</v>
      </c>
      <c r="C100" s="17" t="s">
        <v>387</v>
      </c>
      <c r="D100" s="17" t="s">
        <v>338</v>
      </c>
      <c r="E100" s="17" t="s">
        <v>339</v>
      </c>
      <c r="F100" s="17" t="s">
        <v>339</v>
      </c>
      <c r="G100" s="17" t="s">
        <v>107</v>
      </c>
      <c r="H100" s="17" t="s">
        <v>120</v>
      </c>
      <c r="I100" s="17" t="s">
        <v>388</v>
      </c>
      <c r="J100" s="17"/>
      <c r="K100" s="17" t="s">
        <v>339</v>
      </c>
      <c r="L100" s="17" t="s">
        <v>339</v>
      </c>
      <c r="M100" s="17" t="s">
        <v>340</v>
      </c>
    </row>
    <row r="101" spans="1:13" ht="60" customHeight="1" x14ac:dyDescent="0.25">
      <c r="A101" s="17" t="s">
        <v>441</v>
      </c>
      <c r="B101" s="17" t="s">
        <v>336</v>
      </c>
      <c r="C101" s="17" t="s">
        <v>387</v>
      </c>
      <c r="D101" s="17" t="s">
        <v>338</v>
      </c>
      <c r="E101" s="17" t="s">
        <v>339</v>
      </c>
      <c r="F101" s="17" t="s">
        <v>339</v>
      </c>
      <c r="G101" s="17" t="s">
        <v>107</v>
      </c>
      <c r="H101" s="17" t="s">
        <v>120</v>
      </c>
      <c r="I101" s="17" t="s">
        <v>388</v>
      </c>
      <c r="J101" s="17"/>
      <c r="K101" s="17" t="s">
        <v>339</v>
      </c>
      <c r="L101" s="17" t="s">
        <v>339</v>
      </c>
      <c r="M101" s="17" t="s">
        <v>340</v>
      </c>
    </row>
    <row r="102" spans="1:13" ht="60" customHeight="1" x14ac:dyDescent="0.25">
      <c r="A102" s="17" t="s">
        <v>442</v>
      </c>
      <c r="B102" s="17" t="s">
        <v>336</v>
      </c>
      <c r="C102" s="17" t="s">
        <v>387</v>
      </c>
      <c r="D102" s="17" t="s">
        <v>338</v>
      </c>
      <c r="E102" s="17" t="s">
        <v>339</v>
      </c>
      <c r="F102" s="17" t="s">
        <v>339</v>
      </c>
      <c r="G102" s="17" t="s">
        <v>107</v>
      </c>
      <c r="H102" s="17" t="s">
        <v>120</v>
      </c>
      <c r="I102" s="17" t="s">
        <v>388</v>
      </c>
      <c r="J102" s="17"/>
      <c r="K102" s="17" t="s">
        <v>339</v>
      </c>
      <c r="L102" s="17" t="s">
        <v>339</v>
      </c>
      <c r="M102" s="17" t="s">
        <v>340</v>
      </c>
    </row>
    <row r="103" spans="1:13" ht="60" customHeight="1" x14ac:dyDescent="0.25">
      <c r="A103" s="17" t="s">
        <v>443</v>
      </c>
      <c r="B103" s="17" t="s">
        <v>336</v>
      </c>
      <c r="C103" s="17" t="s">
        <v>387</v>
      </c>
      <c r="D103" s="17" t="s">
        <v>338</v>
      </c>
      <c r="E103" s="17" t="s">
        <v>339</v>
      </c>
      <c r="F103" s="17" t="s">
        <v>339</v>
      </c>
      <c r="G103" s="17" t="s">
        <v>107</v>
      </c>
      <c r="H103" s="17" t="s">
        <v>120</v>
      </c>
      <c r="I103" s="17" t="s">
        <v>388</v>
      </c>
      <c r="J103" s="17"/>
      <c r="K103" s="17" t="s">
        <v>339</v>
      </c>
      <c r="L103" s="17" t="s">
        <v>339</v>
      </c>
      <c r="M103" s="17" t="s">
        <v>340</v>
      </c>
    </row>
    <row r="104" spans="1:13" ht="60" customHeight="1" x14ac:dyDescent="0.25">
      <c r="A104" s="17" t="s">
        <v>444</v>
      </c>
      <c r="B104" s="17" t="s">
        <v>336</v>
      </c>
      <c r="C104" s="17" t="s">
        <v>387</v>
      </c>
      <c r="D104" s="17" t="s">
        <v>338</v>
      </c>
      <c r="E104" s="17" t="s">
        <v>339</v>
      </c>
      <c r="F104" s="17" t="s">
        <v>339</v>
      </c>
      <c r="G104" s="17" t="s">
        <v>107</v>
      </c>
      <c r="H104" s="17" t="s">
        <v>120</v>
      </c>
      <c r="I104" s="17" t="s">
        <v>388</v>
      </c>
      <c r="J104" s="17"/>
      <c r="K104" s="17" t="s">
        <v>339</v>
      </c>
      <c r="L104" s="17" t="s">
        <v>339</v>
      </c>
      <c r="M104" s="17" t="s">
        <v>340</v>
      </c>
    </row>
    <row r="105" spans="1:13" ht="60" customHeight="1" x14ac:dyDescent="0.25">
      <c r="A105" s="17" t="s">
        <v>445</v>
      </c>
      <c r="B105" s="17" t="s">
        <v>336</v>
      </c>
      <c r="C105" s="17" t="s">
        <v>387</v>
      </c>
      <c r="D105" s="17" t="s">
        <v>338</v>
      </c>
      <c r="E105" s="17" t="s">
        <v>339</v>
      </c>
      <c r="F105" s="17" t="s">
        <v>339</v>
      </c>
      <c r="G105" s="17" t="s">
        <v>107</v>
      </c>
      <c r="H105" s="17" t="s">
        <v>120</v>
      </c>
      <c r="I105" s="17" t="s">
        <v>388</v>
      </c>
      <c r="J105" s="17"/>
      <c r="K105" s="17" t="s">
        <v>339</v>
      </c>
      <c r="L105" s="17" t="s">
        <v>339</v>
      </c>
      <c r="M105" s="17" t="s">
        <v>340</v>
      </c>
    </row>
    <row r="106" spans="1:13" ht="60" customHeight="1" x14ac:dyDescent="0.25">
      <c r="A106" s="17" t="s">
        <v>446</v>
      </c>
      <c r="B106" s="17" t="s">
        <v>336</v>
      </c>
      <c r="C106" s="17" t="s">
        <v>387</v>
      </c>
      <c r="D106" s="17" t="s">
        <v>338</v>
      </c>
      <c r="E106" s="17" t="s">
        <v>339</v>
      </c>
      <c r="F106" s="17" t="s">
        <v>339</v>
      </c>
      <c r="G106" s="17" t="s">
        <v>107</v>
      </c>
      <c r="H106" s="17" t="s">
        <v>120</v>
      </c>
      <c r="I106" s="17" t="s">
        <v>388</v>
      </c>
      <c r="J106" s="17"/>
      <c r="K106" s="17" t="s">
        <v>339</v>
      </c>
      <c r="L106" s="17" t="s">
        <v>339</v>
      </c>
      <c r="M106" s="17" t="s">
        <v>340</v>
      </c>
    </row>
    <row r="107" spans="1:13" ht="60" customHeight="1" x14ac:dyDescent="0.25">
      <c r="A107" s="17" t="s">
        <v>447</v>
      </c>
      <c r="B107" s="17" t="s">
        <v>336</v>
      </c>
      <c r="C107" s="17" t="s">
        <v>387</v>
      </c>
      <c r="D107" s="17" t="s">
        <v>338</v>
      </c>
      <c r="E107" s="17" t="s">
        <v>339</v>
      </c>
      <c r="F107" s="17" t="s">
        <v>339</v>
      </c>
      <c r="G107" s="17" t="s">
        <v>107</v>
      </c>
      <c r="H107" s="17" t="s">
        <v>120</v>
      </c>
      <c r="I107" s="17" t="s">
        <v>388</v>
      </c>
      <c r="J107" s="17"/>
      <c r="K107" s="17" t="s">
        <v>339</v>
      </c>
      <c r="L107" s="17" t="s">
        <v>339</v>
      </c>
      <c r="M107" s="17" t="s">
        <v>340</v>
      </c>
    </row>
    <row r="108" spans="1:13" ht="60" customHeight="1" x14ac:dyDescent="0.25">
      <c r="A108" s="17" t="s">
        <v>448</v>
      </c>
      <c r="B108" s="17" t="s">
        <v>336</v>
      </c>
      <c r="C108" s="17" t="s">
        <v>387</v>
      </c>
      <c r="D108" s="17" t="s">
        <v>338</v>
      </c>
      <c r="E108" s="17" t="s">
        <v>339</v>
      </c>
      <c r="F108" s="17" t="s">
        <v>339</v>
      </c>
      <c r="G108" s="17" t="s">
        <v>107</v>
      </c>
      <c r="H108" s="17" t="s">
        <v>120</v>
      </c>
      <c r="I108" s="17" t="s">
        <v>388</v>
      </c>
      <c r="J108" s="17"/>
      <c r="K108" s="17" t="s">
        <v>339</v>
      </c>
      <c r="L108" s="17" t="s">
        <v>339</v>
      </c>
      <c r="M108" s="17" t="s">
        <v>340</v>
      </c>
    </row>
    <row r="109" spans="1:13" ht="60" customHeight="1" x14ac:dyDescent="0.25">
      <c r="A109" s="17" t="s">
        <v>449</v>
      </c>
      <c r="B109" s="17" t="s">
        <v>336</v>
      </c>
      <c r="C109" s="17" t="s">
        <v>387</v>
      </c>
      <c r="D109" s="17" t="s">
        <v>338</v>
      </c>
      <c r="E109" s="17" t="s">
        <v>339</v>
      </c>
      <c r="F109" s="17" t="s">
        <v>339</v>
      </c>
      <c r="G109" s="17" t="s">
        <v>107</v>
      </c>
      <c r="H109" s="17" t="s">
        <v>120</v>
      </c>
      <c r="I109" s="17" t="s">
        <v>388</v>
      </c>
      <c r="J109" s="17"/>
      <c r="K109" s="17" t="s">
        <v>339</v>
      </c>
      <c r="L109" s="17" t="s">
        <v>339</v>
      </c>
      <c r="M109" s="17" t="s">
        <v>340</v>
      </c>
    </row>
    <row r="110" spans="1:13" ht="60" customHeight="1" x14ac:dyDescent="0.25">
      <c r="A110" s="17" t="s">
        <v>450</v>
      </c>
      <c r="B110" s="17" t="s">
        <v>336</v>
      </c>
      <c r="C110" s="17" t="s">
        <v>387</v>
      </c>
      <c r="D110" s="17" t="s">
        <v>338</v>
      </c>
      <c r="E110" s="17" t="s">
        <v>339</v>
      </c>
      <c r="F110" s="17" t="s">
        <v>339</v>
      </c>
      <c r="G110" s="17" t="s">
        <v>107</v>
      </c>
      <c r="H110" s="17" t="s">
        <v>120</v>
      </c>
      <c r="I110" s="17" t="s">
        <v>388</v>
      </c>
      <c r="J110" s="17"/>
      <c r="K110" s="17" t="s">
        <v>339</v>
      </c>
      <c r="L110" s="17" t="s">
        <v>339</v>
      </c>
      <c r="M110" s="17" t="s">
        <v>340</v>
      </c>
    </row>
    <row r="111" spans="1:13" ht="60" customHeight="1" x14ac:dyDescent="0.25">
      <c r="A111" s="17" t="s">
        <v>451</v>
      </c>
      <c r="B111" s="17" t="s">
        <v>336</v>
      </c>
      <c r="C111" s="17" t="s">
        <v>387</v>
      </c>
      <c r="D111" s="17" t="s">
        <v>338</v>
      </c>
      <c r="E111" s="17" t="s">
        <v>339</v>
      </c>
      <c r="F111" s="17" t="s">
        <v>339</v>
      </c>
      <c r="G111" s="17" t="s">
        <v>107</v>
      </c>
      <c r="H111" s="17" t="s">
        <v>120</v>
      </c>
      <c r="I111" s="17" t="s">
        <v>388</v>
      </c>
      <c r="J111" s="17"/>
      <c r="K111" s="17" t="s">
        <v>339</v>
      </c>
      <c r="L111" s="17" t="s">
        <v>339</v>
      </c>
      <c r="M111" s="17" t="s">
        <v>340</v>
      </c>
    </row>
    <row r="112" spans="1:13" ht="60" customHeight="1" x14ac:dyDescent="0.25">
      <c r="A112" s="17" t="s">
        <v>452</v>
      </c>
      <c r="B112" s="17" t="s">
        <v>336</v>
      </c>
      <c r="C112" s="17" t="s">
        <v>387</v>
      </c>
      <c r="D112" s="17" t="s">
        <v>338</v>
      </c>
      <c r="E112" s="17" t="s">
        <v>339</v>
      </c>
      <c r="F112" s="17" t="s">
        <v>339</v>
      </c>
      <c r="G112" s="17" t="s">
        <v>107</v>
      </c>
      <c r="H112" s="17" t="s">
        <v>120</v>
      </c>
      <c r="I112" s="17" t="s">
        <v>388</v>
      </c>
      <c r="J112" s="17"/>
      <c r="K112" s="17" t="s">
        <v>339</v>
      </c>
      <c r="L112" s="17" t="s">
        <v>339</v>
      </c>
      <c r="M112" s="17" t="s">
        <v>340</v>
      </c>
    </row>
    <row r="113" spans="1:13" ht="60" customHeight="1" x14ac:dyDescent="0.25">
      <c r="A113" s="17" t="s">
        <v>453</v>
      </c>
      <c r="B113" s="17" t="s">
        <v>336</v>
      </c>
      <c r="C113" s="17" t="s">
        <v>387</v>
      </c>
      <c r="D113" s="17" t="s">
        <v>338</v>
      </c>
      <c r="E113" s="17" t="s">
        <v>339</v>
      </c>
      <c r="F113" s="17" t="s">
        <v>339</v>
      </c>
      <c r="G113" s="17" t="s">
        <v>107</v>
      </c>
      <c r="H113" s="17" t="s">
        <v>120</v>
      </c>
      <c r="I113" s="17" t="s">
        <v>388</v>
      </c>
      <c r="J113" s="17"/>
      <c r="K113" s="17" t="s">
        <v>339</v>
      </c>
      <c r="L113" s="17" t="s">
        <v>339</v>
      </c>
      <c r="M113" s="17" t="s">
        <v>340</v>
      </c>
    </row>
    <row r="114" spans="1:13" ht="60" customHeight="1" x14ac:dyDescent="0.25">
      <c r="A114" s="17" t="s">
        <v>454</v>
      </c>
      <c r="B114" s="17" t="s">
        <v>336</v>
      </c>
      <c r="C114" s="17" t="s">
        <v>387</v>
      </c>
      <c r="D114" s="17" t="s">
        <v>338</v>
      </c>
      <c r="E114" s="17" t="s">
        <v>339</v>
      </c>
      <c r="F114" s="17" t="s">
        <v>339</v>
      </c>
      <c r="G114" s="17" t="s">
        <v>107</v>
      </c>
      <c r="H114" s="17" t="s">
        <v>120</v>
      </c>
      <c r="I114" s="17" t="s">
        <v>388</v>
      </c>
      <c r="J114" s="17"/>
      <c r="K114" s="17" t="s">
        <v>339</v>
      </c>
      <c r="L114" s="17" t="s">
        <v>339</v>
      </c>
      <c r="M114" s="17" t="s">
        <v>340</v>
      </c>
    </row>
    <row r="115" spans="1:13" ht="60" customHeight="1" x14ac:dyDescent="0.25">
      <c r="A115" s="17" t="s">
        <v>455</v>
      </c>
      <c r="B115" s="17" t="s">
        <v>336</v>
      </c>
      <c r="C115" s="17" t="s">
        <v>387</v>
      </c>
      <c r="D115" s="17" t="s">
        <v>338</v>
      </c>
      <c r="E115" s="17" t="s">
        <v>339</v>
      </c>
      <c r="F115" s="17" t="s">
        <v>339</v>
      </c>
      <c r="G115" s="17" t="s">
        <v>107</v>
      </c>
      <c r="H115" s="17" t="s">
        <v>120</v>
      </c>
      <c r="I115" s="17" t="s">
        <v>388</v>
      </c>
      <c r="J115" s="17"/>
      <c r="K115" s="17" t="s">
        <v>339</v>
      </c>
      <c r="L115" s="17" t="s">
        <v>339</v>
      </c>
      <c r="M115" s="17" t="s">
        <v>340</v>
      </c>
    </row>
    <row r="116" spans="1:13" ht="60" customHeight="1" x14ac:dyDescent="0.25">
      <c r="A116" s="17" t="s">
        <v>456</v>
      </c>
      <c r="B116" s="17" t="s">
        <v>336</v>
      </c>
      <c r="C116" s="17" t="s">
        <v>387</v>
      </c>
      <c r="D116" s="17" t="s">
        <v>338</v>
      </c>
      <c r="E116" s="17" t="s">
        <v>339</v>
      </c>
      <c r="F116" s="17" t="s">
        <v>339</v>
      </c>
      <c r="G116" s="17" t="s">
        <v>107</v>
      </c>
      <c r="H116" s="17" t="s">
        <v>120</v>
      </c>
      <c r="I116" s="17" t="s">
        <v>388</v>
      </c>
      <c r="J116" s="17"/>
      <c r="K116" s="17" t="s">
        <v>339</v>
      </c>
      <c r="L116" s="17" t="s">
        <v>339</v>
      </c>
      <c r="M116" s="17" t="s">
        <v>340</v>
      </c>
    </row>
    <row r="117" spans="1:13" ht="60" customHeight="1" x14ac:dyDescent="0.25">
      <c r="A117" s="17" t="s">
        <v>457</v>
      </c>
      <c r="B117" s="17" t="s">
        <v>336</v>
      </c>
      <c r="C117" s="17" t="s">
        <v>387</v>
      </c>
      <c r="D117" s="17" t="s">
        <v>338</v>
      </c>
      <c r="E117" s="17" t="s">
        <v>339</v>
      </c>
      <c r="F117" s="17" t="s">
        <v>339</v>
      </c>
      <c r="G117" s="17" t="s">
        <v>107</v>
      </c>
      <c r="H117" s="17" t="s">
        <v>120</v>
      </c>
      <c r="I117" s="17" t="s">
        <v>388</v>
      </c>
      <c r="J117" s="17"/>
      <c r="K117" s="17" t="s">
        <v>339</v>
      </c>
      <c r="L117" s="17" t="s">
        <v>339</v>
      </c>
      <c r="M117" s="17" t="s">
        <v>340</v>
      </c>
    </row>
    <row r="118" spans="1:13" ht="60" customHeight="1" x14ac:dyDescent="0.25">
      <c r="A118" s="17" t="s">
        <v>458</v>
      </c>
      <c r="B118" s="17" t="s">
        <v>336</v>
      </c>
      <c r="C118" s="17" t="s">
        <v>387</v>
      </c>
      <c r="D118" s="17" t="s">
        <v>338</v>
      </c>
      <c r="E118" s="17" t="s">
        <v>339</v>
      </c>
      <c r="F118" s="17" t="s">
        <v>339</v>
      </c>
      <c r="G118" s="17" t="s">
        <v>107</v>
      </c>
      <c r="H118" s="17" t="s">
        <v>120</v>
      </c>
      <c r="I118" s="17" t="s">
        <v>388</v>
      </c>
      <c r="J118" s="17"/>
      <c r="K118" s="17" t="s">
        <v>339</v>
      </c>
      <c r="L118" s="17" t="s">
        <v>339</v>
      </c>
      <c r="M118" s="17" t="s">
        <v>340</v>
      </c>
    </row>
    <row r="119" spans="1:13" ht="60" customHeight="1" x14ac:dyDescent="0.25">
      <c r="A119" s="17" t="s">
        <v>459</v>
      </c>
      <c r="B119" s="17" t="s">
        <v>336</v>
      </c>
      <c r="C119" s="17" t="s">
        <v>387</v>
      </c>
      <c r="D119" s="17" t="s">
        <v>338</v>
      </c>
      <c r="E119" s="17" t="s">
        <v>339</v>
      </c>
      <c r="F119" s="17" t="s">
        <v>339</v>
      </c>
      <c r="G119" s="17" t="s">
        <v>107</v>
      </c>
      <c r="H119" s="17" t="s">
        <v>120</v>
      </c>
      <c r="I119" s="17" t="s">
        <v>388</v>
      </c>
      <c r="J119" s="17"/>
      <c r="K119" s="17" t="s">
        <v>339</v>
      </c>
      <c r="L119" s="17" t="s">
        <v>339</v>
      </c>
      <c r="M119" s="17" t="s">
        <v>340</v>
      </c>
    </row>
    <row r="120" spans="1:13" ht="60" customHeight="1" x14ac:dyDescent="0.25">
      <c r="A120" s="17" t="s">
        <v>460</v>
      </c>
      <c r="B120" s="17" t="s">
        <v>336</v>
      </c>
      <c r="C120" s="17" t="s">
        <v>387</v>
      </c>
      <c r="D120" s="17" t="s">
        <v>338</v>
      </c>
      <c r="E120" s="17" t="s">
        <v>339</v>
      </c>
      <c r="F120" s="17" t="s">
        <v>339</v>
      </c>
      <c r="G120" s="17" t="s">
        <v>107</v>
      </c>
      <c r="H120" s="17" t="s">
        <v>120</v>
      </c>
      <c r="I120" s="17" t="s">
        <v>388</v>
      </c>
      <c r="J120" s="17"/>
      <c r="K120" s="17" t="s">
        <v>339</v>
      </c>
      <c r="L120" s="17" t="s">
        <v>339</v>
      </c>
      <c r="M120" s="17" t="s">
        <v>340</v>
      </c>
    </row>
    <row r="121" spans="1:13" ht="60" customHeight="1" x14ac:dyDescent="0.25">
      <c r="A121" s="17" t="s">
        <v>461</v>
      </c>
      <c r="B121" s="17" t="s">
        <v>336</v>
      </c>
      <c r="C121" s="17" t="s">
        <v>387</v>
      </c>
      <c r="D121" s="17" t="s">
        <v>338</v>
      </c>
      <c r="E121" s="17" t="s">
        <v>339</v>
      </c>
      <c r="F121" s="17" t="s">
        <v>339</v>
      </c>
      <c r="G121" s="17" t="s">
        <v>107</v>
      </c>
      <c r="H121" s="17" t="s">
        <v>120</v>
      </c>
      <c r="I121" s="17" t="s">
        <v>388</v>
      </c>
      <c r="J121" s="17"/>
      <c r="K121" s="17" t="s">
        <v>339</v>
      </c>
      <c r="L121" s="17" t="s">
        <v>339</v>
      </c>
      <c r="M121" s="17" t="s">
        <v>340</v>
      </c>
    </row>
    <row r="122" spans="1:13" ht="60" customHeight="1" x14ac:dyDescent="0.25">
      <c r="A122" s="17" t="s">
        <v>462</v>
      </c>
      <c r="B122" s="17" t="s">
        <v>336</v>
      </c>
      <c r="C122" s="17" t="s">
        <v>387</v>
      </c>
      <c r="D122" s="17" t="s">
        <v>338</v>
      </c>
      <c r="E122" s="17" t="s">
        <v>339</v>
      </c>
      <c r="F122" s="17" t="s">
        <v>339</v>
      </c>
      <c r="G122" s="17" t="s">
        <v>107</v>
      </c>
      <c r="H122" s="17" t="s">
        <v>120</v>
      </c>
      <c r="I122" s="17" t="s">
        <v>388</v>
      </c>
      <c r="J122" s="17"/>
      <c r="K122" s="17" t="s">
        <v>339</v>
      </c>
      <c r="L122" s="17" t="s">
        <v>339</v>
      </c>
      <c r="M122" s="17" t="s">
        <v>340</v>
      </c>
    </row>
    <row r="123" spans="1:13" ht="60" customHeight="1" x14ac:dyDescent="0.25">
      <c r="A123" s="17" t="s">
        <v>463</v>
      </c>
      <c r="B123" s="17" t="s">
        <v>336</v>
      </c>
      <c r="C123" s="17" t="s">
        <v>387</v>
      </c>
      <c r="D123" s="17" t="s">
        <v>338</v>
      </c>
      <c r="E123" s="17" t="s">
        <v>339</v>
      </c>
      <c r="F123" s="17" t="s">
        <v>339</v>
      </c>
      <c r="G123" s="17" t="s">
        <v>107</v>
      </c>
      <c r="H123" s="17" t="s">
        <v>120</v>
      </c>
      <c r="I123" s="17" t="s">
        <v>388</v>
      </c>
      <c r="J123" s="17"/>
      <c r="K123" s="17" t="s">
        <v>339</v>
      </c>
      <c r="L123" s="17" t="s">
        <v>339</v>
      </c>
      <c r="M123" s="17" t="s">
        <v>340</v>
      </c>
    </row>
    <row r="124" spans="1:13" ht="60" customHeight="1" x14ac:dyDescent="0.25">
      <c r="A124" s="17" t="s">
        <v>464</v>
      </c>
      <c r="B124" s="17" t="s">
        <v>336</v>
      </c>
      <c r="C124" s="17" t="s">
        <v>387</v>
      </c>
      <c r="D124" s="17" t="s">
        <v>338</v>
      </c>
      <c r="E124" s="17" t="s">
        <v>339</v>
      </c>
      <c r="F124" s="17" t="s">
        <v>339</v>
      </c>
      <c r="G124" s="17" t="s">
        <v>107</v>
      </c>
      <c r="H124" s="17" t="s">
        <v>120</v>
      </c>
      <c r="I124" s="17" t="s">
        <v>388</v>
      </c>
      <c r="J124" s="17"/>
      <c r="K124" s="17" t="s">
        <v>339</v>
      </c>
      <c r="L124" s="17" t="s">
        <v>339</v>
      </c>
      <c r="M124" s="17" t="s">
        <v>340</v>
      </c>
    </row>
    <row r="125" spans="1:13" ht="60" customHeight="1" x14ac:dyDescent="0.25">
      <c r="A125" s="17" t="s">
        <v>465</v>
      </c>
      <c r="B125" s="17" t="s">
        <v>336</v>
      </c>
      <c r="C125" s="17" t="s">
        <v>387</v>
      </c>
      <c r="D125" s="17" t="s">
        <v>338</v>
      </c>
      <c r="E125" s="17" t="s">
        <v>339</v>
      </c>
      <c r="F125" s="17" t="s">
        <v>339</v>
      </c>
      <c r="G125" s="17" t="s">
        <v>107</v>
      </c>
      <c r="H125" s="17" t="s">
        <v>120</v>
      </c>
      <c r="I125" s="17" t="s">
        <v>388</v>
      </c>
      <c r="J125" s="17"/>
      <c r="K125" s="17" t="s">
        <v>339</v>
      </c>
      <c r="L125" s="17" t="s">
        <v>339</v>
      </c>
      <c r="M125" s="17" t="s">
        <v>340</v>
      </c>
    </row>
    <row r="126" spans="1:13" ht="60" customHeight="1" x14ac:dyDescent="0.25">
      <c r="A126" s="17" t="s">
        <v>466</v>
      </c>
      <c r="B126" s="17" t="s">
        <v>336</v>
      </c>
      <c r="C126" s="17" t="s">
        <v>387</v>
      </c>
      <c r="D126" s="17" t="s">
        <v>338</v>
      </c>
      <c r="E126" s="17" t="s">
        <v>339</v>
      </c>
      <c r="F126" s="17" t="s">
        <v>339</v>
      </c>
      <c r="G126" s="17" t="s">
        <v>107</v>
      </c>
      <c r="H126" s="17" t="s">
        <v>120</v>
      </c>
      <c r="I126" s="17" t="s">
        <v>388</v>
      </c>
      <c r="J126" s="17"/>
      <c r="K126" s="17" t="s">
        <v>339</v>
      </c>
      <c r="L126" s="17" t="s">
        <v>339</v>
      </c>
      <c r="M126" s="17" t="s">
        <v>340</v>
      </c>
    </row>
    <row r="127" spans="1:13" ht="60" customHeight="1" x14ac:dyDescent="0.25">
      <c r="A127" s="17" t="s">
        <v>467</v>
      </c>
      <c r="B127" s="17" t="s">
        <v>336</v>
      </c>
      <c r="C127" s="17" t="s">
        <v>387</v>
      </c>
      <c r="D127" s="17" t="s">
        <v>338</v>
      </c>
      <c r="E127" s="17" t="s">
        <v>339</v>
      </c>
      <c r="F127" s="17" t="s">
        <v>339</v>
      </c>
      <c r="G127" s="17" t="s">
        <v>107</v>
      </c>
      <c r="H127" s="17" t="s">
        <v>120</v>
      </c>
      <c r="I127" s="17" t="s">
        <v>388</v>
      </c>
      <c r="J127" s="17"/>
      <c r="K127" s="17" t="s">
        <v>339</v>
      </c>
      <c r="L127" s="17" t="s">
        <v>339</v>
      </c>
      <c r="M127" s="17" t="s">
        <v>340</v>
      </c>
    </row>
    <row r="128" spans="1:13" ht="60" customHeight="1" x14ac:dyDescent="0.25">
      <c r="A128" s="17" t="s">
        <v>468</v>
      </c>
      <c r="B128" s="17" t="s">
        <v>336</v>
      </c>
      <c r="C128" s="17" t="s">
        <v>387</v>
      </c>
      <c r="D128" s="17" t="s">
        <v>338</v>
      </c>
      <c r="E128" s="17" t="s">
        <v>339</v>
      </c>
      <c r="F128" s="17" t="s">
        <v>339</v>
      </c>
      <c r="G128" s="17" t="s">
        <v>107</v>
      </c>
      <c r="H128" s="17" t="s">
        <v>120</v>
      </c>
      <c r="I128" s="17" t="s">
        <v>388</v>
      </c>
      <c r="J128" s="17"/>
      <c r="K128" s="17" t="s">
        <v>339</v>
      </c>
      <c r="L128" s="17" t="s">
        <v>339</v>
      </c>
      <c r="M128" s="17" t="s">
        <v>340</v>
      </c>
    </row>
    <row r="129" spans="1:13" ht="60" customHeight="1" x14ac:dyDescent="0.25">
      <c r="A129" s="17" t="s">
        <v>469</v>
      </c>
      <c r="B129" s="17" t="s">
        <v>336</v>
      </c>
      <c r="C129" s="17" t="s">
        <v>387</v>
      </c>
      <c r="D129" s="17" t="s">
        <v>338</v>
      </c>
      <c r="E129" s="17" t="s">
        <v>339</v>
      </c>
      <c r="F129" s="17" t="s">
        <v>339</v>
      </c>
      <c r="G129" s="17" t="s">
        <v>107</v>
      </c>
      <c r="H129" s="17" t="s">
        <v>120</v>
      </c>
      <c r="I129" s="17" t="s">
        <v>388</v>
      </c>
      <c r="J129" s="17"/>
      <c r="K129" s="17" t="s">
        <v>339</v>
      </c>
      <c r="L129" s="17" t="s">
        <v>339</v>
      </c>
      <c r="M129" s="17" t="s">
        <v>340</v>
      </c>
    </row>
    <row r="130" spans="1:13" ht="60" customHeight="1" x14ac:dyDescent="0.25">
      <c r="A130" s="17" t="s">
        <v>470</v>
      </c>
      <c r="B130" s="17" t="s">
        <v>336</v>
      </c>
      <c r="C130" s="17" t="s">
        <v>387</v>
      </c>
      <c r="D130" s="17" t="s">
        <v>338</v>
      </c>
      <c r="E130" s="17" t="s">
        <v>339</v>
      </c>
      <c r="F130" s="17" t="s">
        <v>339</v>
      </c>
      <c r="G130" s="17" t="s">
        <v>107</v>
      </c>
      <c r="H130" s="17" t="s">
        <v>120</v>
      </c>
      <c r="I130" s="17" t="s">
        <v>388</v>
      </c>
      <c r="J130" s="17"/>
      <c r="K130" s="17" t="s">
        <v>339</v>
      </c>
      <c r="L130" s="17" t="s">
        <v>339</v>
      </c>
      <c r="M130" s="17" t="s">
        <v>340</v>
      </c>
    </row>
    <row r="131" spans="1:13" ht="60" customHeight="1" x14ac:dyDescent="0.25">
      <c r="A131" s="17" t="s">
        <v>471</v>
      </c>
      <c r="B131" s="17" t="s">
        <v>336</v>
      </c>
      <c r="C131" s="17" t="s">
        <v>387</v>
      </c>
      <c r="D131" s="17" t="s">
        <v>338</v>
      </c>
      <c r="E131" s="17" t="s">
        <v>339</v>
      </c>
      <c r="F131" s="17" t="s">
        <v>339</v>
      </c>
      <c r="G131" s="17" t="s">
        <v>107</v>
      </c>
      <c r="H131" s="17" t="s">
        <v>120</v>
      </c>
      <c r="I131" s="17" t="s">
        <v>388</v>
      </c>
      <c r="J131" s="17"/>
      <c r="K131" s="17" t="s">
        <v>339</v>
      </c>
      <c r="L131" s="17" t="s">
        <v>339</v>
      </c>
      <c r="M131" s="17" t="s">
        <v>340</v>
      </c>
    </row>
    <row r="132" spans="1:13" ht="60" customHeight="1" x14ac:dyDescent="0.25">
      <c r="A132" s="17" t="s">
        <v>472</v>
      </c>
      <c r="B132" s="17" t="s">
        <v>336</v>
      </c>
      <c r="C132" s="17" t="s">
        <v>387</v>
      </c>
      <c r="D132" s="17" t="s">
        <v>338</v>
      </c>
      <c r="E132" s="17" t="s">
        <v>339</v>
      </c>
      <c r="F132" s="17" t="s">
        <v>339</v>
      </c>
      <c r="G132" s="17" t="s">
        <v>107</v>
      </c>
      <c r="H132" s="17" t="s">
        <v>120</v>
      </c>
      <c r="I132" s="17" t="s">
        <v>388</v>
      </c>
      <c r="J132" s="17"/>
      <c r="K132" s="17" t="s">
        <v>339</v>
      </c>
      <c r="L132" s="17" t="s">
        <v>339</v>
      </c>
      <c r="M132" s="17" t="s">
        <v>340</v>
      </c>
    </row>
    <row r="133" spans="1:13" ht="60" customHeight="1" x14ac:dyDescent="0.25">
      <c r="A133" s="17" t="s">
        <v>473</v>
      </c>
      <c r="B133" s="17" t="s">
        <v>336</v>
      </c>
      <c r="C133" s="17" t="s">
        <v>387</v>
      </c>
      <c r="D133" s="17" t="s">
        <v>338</v>
      </c>
      <c r="E133" s="17" t="s">
        <v>339</v>
      </c>
      <c r="F133" s="17" t="s">
        <v>339</v>
      </c>
      <c r="G133" s="17" t="s">
        <v>107</v>
      </c>
      <c r="H133" s="17" t="s">
        <v>120</v>
      </c>
      <c r="I133" s="17" t="s">
        <v>388</v>
      </c>
      <c r="J133" s="17"/>
      <c r="K133" s="17" t="s">
        <v>339</v>
      </c>
      <c r="L133" s="17" t="s">
        <v>339</v>
      </c>
      <c r="M133" s="17" t="s">
        <v>340</v>
      </c>
    </row>
    <row r="134" spans="1:13" ht="60" customHeight="1" x14ac:dyDescent="0.25">
      <c r="A134" s="17" t="s">
        <v>474</v>
      </c>
      <c r="B134" s="17" t="s">
        <v>336</v>
      </c>
      <c r="C134" s="17" t="s">
        <v>387</v>
      </c>
      <c r="D134" s="17" t="s">
        <v>338</v>
      </c>
      <c r="E134" s="17" t="s">
        <v>339</v>
      </c>
      <c r="F134" s="17" t="s">
        <v>339</v>
      </c>
      <c r="G134" s="17" t="s">
        <v>107</v>
      </c>
      <c r="H134" s="17" t="s">
        <v>120</v>
      </c>
      <c r="I134" s="17" t="s">
        <v>388</v>
      </c>
      <c r="J134" s="17"/>
      <c r="K134" s="17" t="s">
        <v>339</v>
      </c>
      <c r="L134" s="17" t="s">
        <v>339</v>
      </c>
      <c r="M134" s="17" t="s">
        <v>340</v>
      </c>
    </row>
    <row r="135" spans="1:13" ht="60" customHeight="1" x14ac:dyDescent="0.25">
      <c r="A135" s="17" t="s">
        <v>475</v>
      </c>
      <c r="B135" s="17" t="s">
        <v>336</v>
      </c>
      <c r="C135" s="17" t="s">
        <v>387</v>
      </c>
      <c r="D135" s="17" t="s">
        <v>338</v>
      </c>
      <c r="E135" s="17" t="s">
        <v>339</v>
      </c>
      <c r="F135" s="17" t="s">
        <v>339</v>
      </c>
      <c r="G135" s="17" t="s">
        <v>107</v>
      </c>
      <c r="H135" s="17" t="s">
        <v>120</v>
      </c>
      <c r="I135" s="17" t="s">
        <v>388</v>
      </c>
      <c r="J135" s="17"/>
      <c r="K135" s="17" t="s">
        <v>339</v>
      </c>
      <c r="L135" s="17" t="s">
        <v>339</v>
      </c>
      <c r="M135" s="17" t="s">
        <v>340</v>
      </c>
    </row>
    <row r="136" spans="1:13" ht="60" customHeight="1" x14ac:dyDescent="0.25">
      <c r="A136" s="17" t="s">
        <v>476</v>
      </c>
      <c r="B136" s="17" t="s">
        <v>336</v>
      </c>
      <c r="C136" s="17" t="s">
        <v>387</v>
      </c>
      <c r="D136" s="17" t="s">
        <v>338</v>
      </c>
      <c r="E136" s="17" t="s">
        <v>339</v>
      </c>
      <c r="F136" s="17" t="s">
        <v>339</v>
      </c>
      <c r="G136" s="17" t="s">
        <v>107</v>
      </c>
      <c r="H136" s="17" t="s">
        <v>120</v>
      </c>
      <c r="I136" s="17" t="s">
        <v>388</v>
      </c>
      <c r="J136" s="17"/>
      <c r="K136" s="17" t="s">
        <v>339</v>
      </c>
      <c r="L136" s="17" t="s">
        <v>339</v>
      </c>
      <c r="M136" s="17" t="s">
        <v>340</v>
      </c>
    </row>
    <row r="137" spans="1:13" ht="60" customHeight="1" x14ac:dyDescent="0.25">
      <c r="A137" s="17" t="s">
        <v>477</v>
      </c>
      <c r="B137" s="17" t="s">
        <v>336</v>
      </c>
      <c r="C137" s="17" t="s">
        <v>387</v>
      </c>
      <c r="D137" s="17" t="s">
        <v>338</v>
      </c>
      <c r="E137" s="17" t="s">
        <v>339</v>
      </c>
      <c r="F137" s="17" t="s">
        <v>339</v>
      </c>
      <c r="G137" s="17" t="s">
        <v>107</v>
      </c>
      <c r="H137" s="17" t="s">
        <v>120</v>
      </c>
      <c r="I137" s="17" t="s">
        <v>388</v>
      </c>
      <c r="J137" s="17"/>
      <c r="K137" s="17" t="s">
        <v>339</v>
      </c>
      <c r="L137" s="17" t="s">
        <v>339</v>
      </c>
      <c r="M137" s="17" t="s">
        <v>340</v>
      </c>
    </row>
    <row r="138" spans="1:13" ht="60" customHeight="1" x14ac:dyDescent="0.25">
      <c r="A138" s="17" t="s">
        <v>478</v>
      </c>
      <c r="B138" s="17" t="s">
        <v>336</v>
      </c>
      <c r="C138" s="17" t="s">
        <v>387</v>
      </c>
      <c r="D138" s="17" t="s">
        <v>338</v>
      </c>
      <c r="E138" s="17" t="s">
        <v>339</v>
      </c>
      <c r="F138" s="17" t="s">
        <v>339</v>
      </c>
      <c r="G138" s="17" t="s">
        <v>107</v>
      </c>
      <c r="H138" s="17" t="s">
        <v>120</v>
      </c>
      <c r="I138" s="17" t="s">
        <v>388</v>
      </c>
      <c r="J138" s="17"/>
      <c r="K138" s="17" t="s">
        <v>339</v>
      </c>
      <c r="L138" s="17" t="s">
        <v>339</v>
      </c>
      <c r="M138" s="17" t="s">
        <v>340</v>
      </c>
    </row>
    <row r="139" spans="1:13" ht="60" customHeight="1" x14ac:dyDescent="0.25">
      <c r="A139" s="17" t="s">
        <v>479</v>
      </c>
      <c r="B139" s="17" t="s">
        <v>336</v>
      </c>
      <c r="C139" s="17" t="s">
        <v>387</v>
      </c>
      <c r="D139" s="17" t="s">
        <v>338</v>
      </c>
      <c r="E139" s="17" t="s">
        <v>339</v>
      </c>
      <c r="F139" s="17" t="s">
        <v>339</v>
      </c>
      <c r="G139" s="17" t="s">
        <v>107</v>
      </c>
      <c r="H139" s="17" t="s">
        <v>120</v>
      </c>
      <c r="I139" s="17" t="s">
        <v>388</v>
      </c>
      <c r="J139" s="17"/>
      <c r="K139" s="17" t="s">
        <v>339</v>
      </c>
      <c r="L139" s="17" t="s">
        <v>339</v>
      </c>
      <c r="M139" s="17" t="s">
        <v>340</v>
      </c>
    </row>
    <row r="140" spans="1:13" ht="60" customHeight="1" x14ac:dyDescent="0.25">
      <c r="A140" s="17" t="s">
        <v>480</v>
      </c>
      <c r="B140" s="17" t="s">
        <v>336</v>
      </c>
      <c r="C140" s="17" t="s">
        <v>387</v>
      </c>
      <c r="D140" s="17" t="s">
        <v>338</v>
      </c>
      <c r="E140" s="17" t="s">
        <v>339</v>
      </c>
      <c r="F140" s="17" t="s">
        <v>339</v>
      </c>
      <c r="G140" s="17" t="s">
        <v>107</v>
      </c>
      <c r="H140" s="17" t="s">
        <v>120</v>
      </c>
      <c r="I140" s="17" t="s">
        <v>388</v>
      </c>
      <c r="J140" s="17"/>
      <c r="K140" s="17" t="s">
        <v>339</v>
      </c>
      <c r="L140" s="17" t="s">
        <v>339</v>
      </c>
      <c r="M140" s="17" t="s">
        <v>340</v>
      </c>
    </row>
    <row r="141" spans="1:13" ht="60" customHeight="1" x14ac:dyDescent="0.25">
      <c r="A141" s="17" t="s">
        <v>481</v>
      </c>
      <c r="B141" s="17" t="s">
        <v>336</v>
      </c>
      <c r="C141" s="17" t="s">
        <v>387</v>
      </c>
      <c r="D141" s="17" t="s">
        <v>338</v>
      </c>
      <c r="E141" s="17" t="s">
        <v>339</v>
      </c>
      <c r="F141" s="17" t="s">
        <v>339</v>
      </c>
      <c r="G141" s="17" t="s">
        <v>107</v>
      </c>
      <c r="H141" s="17" t="s">
        <v>120</v>
      </c>
      <c r="I141" s="17" t="s">
        <v>388</v>
      </c>
      <c r="J141" s="17"/>
      <c r="K141" s="17" t="s">
        <v>339</v>
      </c>
      <c r="L141" s="17" t="s">
        <v>339</v>
      </c>
      <c r="M141" s="17" t="s">
        <v>340</v>
      </c>
    </row>
    <row r="142" spans="1:13" ht="60" customHeight="1" x14ac:dyDescent="0.25">
      <c r="A142" s="17" t="s">
        <v>482</v>
      </c>
      <c r="B142" s="17" t="s">
        <v>336</v>
      </c>
      <c r="C142" s="17" t="s">
        <v>387</v>
      </c>
      <c r="D142" s="17" t="s">
        <v>338</v>
      </c>
      <c r="E142" s="17" t="s">
        <v>339</v>
      </c>
      <c r="F142" s="17" t="s">
        <v>339</v>
      </c>
      <c r="G142" s="17" t="s">
        <v>107</v>
      </c>
      <c r="H142" s="17" t="s">
        <v>120</v>
      </c>
      <c r="I142" s="17" t="s">
        <v>388</v>
      </c>
      <c r="J142" s="17"/>
      <c r="K142" s="17" t="s">
        <v>339</v>
      </c>
      <c r="L142" s="17" t="s">
        <v>339</v>
      </c>
      <c r="M142" s="17" t="s">
        <v>340</v>
      </c>
    </row>
    <row r="143" spans="1:13" ht="60" customHeight="1" x14ac:dyDescent="0.25">
      <c r="A143" s="17" t="s">
        <v>483</v>
      </c>
      <c r="B143" s="17" t="s">
        <v>336</v>
      </c>
      <c r="C143" s="17" t="s">
        <v>387</v>
      </c>
      <c r="D143" s="17" t="s">
        <v>338</v>
      </c>
      <c r="E143" s="17" t="s">
        <v>339</v>
      </c>
      <c r="F143" s="17" t="s">
        <v>339</v>
      </c>
      <c r="G143" s="17" t="s">
        <v>107</v>
      </c>
      <c r="H143" s="17" t="s">
        <v>120</v>
      </c>
      <c r="I143" s="17" t="s">
        <v>388</v>
      </c>
      <c r="J143" s="17"/>
      <c r="K143" s="17" t="s">
        <v>339</v>
      </c>
      <c r="L143" s="17" t="s">
        <v>339</v>
      </c>
      <c r="M143" s="17" t="s">
        <v>340</v>
      </c>
    </row>
    <row r="144" spans="1:13" ht="60" customHeight="1" x14ac:dyDescent="0.25">
      <c r="A144" s="17" t="s">
        <v>484</v>
      </c>
      <c r="B144" s="17" t="s">
        <v>336</v>
      </c>
      <c r="C144" s="17" t="s">
        <v>387</v>
      </c>
      <c r="D144" s="17" t="s">
        <v>338</v>
      </c>
      <c r="E144" s="17" t="s">
        <v>339</v>
      </c>
      <c r="F144" s="17" t="s">
        <v>339</v>
      </c>
      <c r="G144" s="17" t="s">
        <v>107</v>
      </c>
      <c r="H144" s="17" t="s">
        <v>120</v>
      </c>
      <c r="I144" s="17" t="s">
        <v>388</v>
      </c>
      <c r="J144" s="17"/>
      <c r="K144" s="17" t="s">
        <v>339</v>
      </c>
      <c r="L144" s="17" t="s">
        <v>339</v>
      </c>
      <c r="M144" s="17" t="s">
        <v>340</v>
      </c>
    </row>
    <row r="145" spans="1:13" ht="60" customHeight="1" x14ac:dyDescent="0.25">
      <c r="A145" s="17" t="s">
        <v>485</v>
      </c>
      <c r="B145" s="17" t="s">
        <v>336</v>
      </c>
      <c r="C145" s="17" t="s">
        <v>387</v>
      </c>
      <c r="D145" s="17" t="s">
        <v>338</v>
      </c>
      <c r="E145" s="17" t="s">
        <v>339</v>
      </c>
      <c r="F145" s="17" t="s">
        <v>339</v>
      </c>
      <c r="G145" s="17" t="s">
        <v>107</v>
      </c>
      <c r="H145" s="17" t="s">
        <v>120</v>
      </c>
      <c r="I145" s="17" t="s">
        <v>388</v>
      </c>
      <c r="J145" s="17"/>
      <c r="K145" s="17" t="s">
        <v>339</v>
      </c>
      <c r="L145" s="17" t="s">
        <v>339</v>
      </c>
      <c r="M145" s="17" t="s">
        <v>340</v>
      </c>
    </row>
    <row r="146" spans="1:13" ht="60" customHeight="1" x14ac:dyDescent="0.25">
      <c r="A146" s="17" t="s">
        <v>486</v>
      </c>
      <c r="B146" s="17" t="s">
        <v>336</v>
      </c>
      <c r="C146" s="17" t="s">
        <v>387</v>
      </c>
      <c r="D146" s="17" t="s">
        <v>338</v>
      </c>
      <c r="E146" s="17" t="s">
        <v>339</v>
      </c>
      <c r="F146" s="17" t="s">
        <v>339</v>
      </c>
      <c r="G146" s="17" t="s">
        <v>107</v>
      </c>
      <c r="H146" s="17" t="s">
        <v>120</v>
      </c>
      <c r="I146" s="17" t="s">
        <v>388</v>
      </c>
      <c r="J146" s="17"/>
      <c r="K146" s="17" t="s">
        <v>339</v>
      </c>
      <c r="L146" s="17" t="s">
        <v>339</v>
      </c>
      <c r="M146" s="17" t="s">
        <v>340</v>
      </c>
    </row>
    <row r="147" spans="1:13" ht="60" customHeight="1" x14ac:dyDescent="0.25">
      <c r="A147" s="17" t="s">
        <v>487</v>
      </c>
      <c r="B147" s="17" t="s">
        <v>336</v>
      </c>
      <c r="C147" s="17" t="s">
        <v>387</v>
      </c>
      <c r="D147" s="17" t="s">
        <v>338</v>
      </c>
      <c r="E147" s="17" t="s">
        <v>339</v>
      </c>
      <c r="F147" s="17" t="s">
        <v>339</v>
      </c>
      <c r="G147" s="17" t="s">
        <v>107</v>
      </c>
      <c r="H147" s="17" t="s">
        <v>120</v>
      </c>
      <c r="I147" s="17" t="s">
        <v>388</v>
      </c>
      <c r="J147" s="17"/>
      <c r="K147" s="17" t="s">
        <v>339</v>
      </c>
      <c r="L147" s="17" t="s">
        <v>339</v>
      </c>
      <c r="M147" s="17" t="s">
        <v>340</v>
      </c>
    </row>
    <row r="148" spans="1:13" ht="60" customHeight="1" x14ac:dyDescent="0.25">
      <c r="A148" s="17" t="s">
        <v>488</v>
      </c>
      <c r="B148" s="17" t="s">
        <v>336</v>
      </c>
      <c r="C148" s="17" t="s">
        <v>387</v>
      </c>
      <c r="D148" s="17" t="s">
        <v>338</v>
      </c>
      <c r="E148" s="17" t="s">
        <v>339</v>
      </c>
      <c r="F148" s="17" t="s">
        <v>339</v>
      </c>
      <c r="G148" s="17" t="s">
        <v>107</v>
      </c>
      <c r="H148" s="17" t="s">
        <v>120</v>
      </c>
      <c r="I148" s="17" t="s">
        <v>388</v>
      </c>
      <c r="J148" s="17"/>
      <c r="K148" s="17" t="s">
        <v>339</v>
      </c>
      <c r="L148" s="17" t="s">
        <v>339</v>
      </c>
      <c r="M148" s="17" t="s">
        <v>340</v>
      </c>
    </row>
    <row r="149" spans="1:13" ht="60" customHeight="1" x14ac:dyDescent="0.25">
      <c r="A149" s="17" t="s">
        <v>489</v>
      </c>
      <c r="B149" s="17" t="s">
        <v>336</v>
      </c>
      <c r="C149" s="17" t="s">
        <v>387</v>
      </c>
      <c r="D149" s="17" t="s">
        <v>338</v>
      </c>
      <c r="E149" s="17" t="s">
        <v>339</v>
      </c>
      <c r="F149" s="17" t="s">
        <v>339</v>
      </c>
      <c r="G149" s="17" t="s">
        <v>107</v>
      </c>
      <c r="H149" s="17" t="s">
        <v>120</v>
      </c>
      <c r="I149" s="17" t="s">
        <v>388</v>
      </c>
      <c r="J149" s="17"/>
      <c r="K149" s="17" t="s">
        <v>339</v>
      </c>
      <c r="L149" s="17" t="s">
        <v>339</v>
      </c>
      <c r="M149" s="17" t="s">
        <v>340</v>
      </c>
    </row>
    <row r="150" spans="1:13" ht="60" customHeight="1" x14ac:dyDescent="0.25">
      <c r="A150" s="17" t="s">
        <v>490</v>
      </c>
      <c r="B150" s="17" t="s">
        <v>336</v>
      </c>
      <c r="C150" s="17" t="s">
        <v>387</v>
      </c>
      <c r="D150" s="17" t="s">
        <v>338</v>
      </c>
      <c r="E150" s="17" t="s">
        <v>339</v>
      </c>
      <c r="F150" s="17" t="s">
        <v>339</v>
      </c>
      <c r="G150" s="17" t="s">
        <v>107</v>
      </c>
      <c r="H150" s="17" t="s">
        <v>120</v>
      </c>
      <c r="I150" s="17" t="s">
        <v>388</v>
      </c>
      <c r="J150" s="17"/>
      <c r="K150" s="17" t="s">
        <v>339</v>
      </c>
      <c r="L150" s="17" t="s">
        <v>339</v>
      </c>
      <c r="M150" s="17" t="s">
        <v>340</v>
      </c>
    </row>
    <row r="151" spans="1:13" ht="60" customHeight="1" x14ac:dyDescent="0.25">
      <c r="A151" s="17" t="s">
        <v>491</v>
      </c>
      <c r="B151" s="17" t="s">
        <v>336</v>
      </c>
      <c r="C151" s="17" t="s">
        <v>387</v>
      </c>
      <c r="D151" s="17" t="s">
        <v>338</v>
      </c>
      <c r="E151" s="17" t="s">
        <v>339</v>
      </c>
      <c r="F151" s="17" t="s">
        <v>339</v>
      </c>
      <c r="G151" s="17" t="s">
        <v>107</v>
      </c>
      <c r="H151" s="17" t="s">
        <v>120</v>
      </c>
      <c r="I151" s="17" t="s">
        <v>388</v>
      </c>
      <c r="J151" s="17"/>
      <c r="K151" s="17" t="s">
        <v>339</v>
      </c>
      <c r="L151" s="17" t="s">
        <v>339</v>
      </c>
      <c r="M151" s="17" t="s">
        <v>340</v>
      </c>
    </row>
    <row r="152" spans="1:13" ht="60" customHeight="1" x14ac:dyDescent="0.25">
      <c r="A152" s="17" t="s">
        <v>492</v>
      </c>
      <c r="B152" s="17" t="s">
        <v>336</v>
      </c>
      <c r="C152" s="17" t="s">
        <v>387</v>
      </c>
      <c r="D152" s="17" t="s">
        <v>338</v>
      </c>
      <c r="E152" s="17" t="s">
        <v>339</v>
      </c>
      <c r="F152" s="17" t="s">
        <v>339</v>
      </c>
      <c r="G152" s="17" t="s">
        <v>107</v>
      </c>
      <c r="H152" s="17" t="s">
        <v>120</v>
      </c>
      <c r="I152" s="17" t="s">
        <v>388</v>
      </c>
      <c r="J152" s="17"/>
      <c r="K152" s="17" t="s">
        <v>339</v>
      </c>
      <c r="L152" s="17" t="s">
        <v>339</v>
      </c>
      <c r="M152" s="17" t="s">
        <v>340</v>
      </c>
    </row>
    <row r="153" spans="1:13" ht="60" customHeight="1" x14ac:dyDescent="0.25">
      <c r="A153" s="17" t="s">
        <v>493</v>
      </c>
      <c r="B153" s="17" t="s">
        <v>336</v>
      </c>
      <c r="C153" s="17" t="s">
        <v>387</v>
      </c>
      <c r="D153" s="17" t="s">
        <v>338</v>
      </c>
      <c r="E153" s="17" t="s">
        <v>339</v>
      </c>
      <c r="F153" s="17" t="s">
        <v>339</v>
      </c>
      <c r="G153" s="17" t="s">
        <v>107</v>
      </c>
      <c r="H153" s="17" t="s">
        <v>120</v>
      </c>
      <c r="I153" s="17" t="s">
        <v>388</v>
      </c>
      <c r="J153" s="17"/>
      <c r="K153" s="17" t="s">
        <v>339</v>
      </c>
      <c r="L153" s="17" t="s">
        <v>339</v>
      </c>
      <c r="M153" s="17" t="s">
        <v>340</v>
      </c>
    </row>
    <row r="154" spans="1:13" ht="60" customHeight="1" x14ac:dyDescent="0.25">
      <c r="A154" s="17" t="s">
        <v>494</v>
      </c>
      <c r="B154" s="17" t="s">
        <v>336</v>
      </c>
      <c r="C154" s="17" t="s">
        <v>387</v>
      </c>
      <c r="D154" s="17" t="s">
        <v>338</v>
      </c>
      <c r="E154" s="17" t="s">
        <v>339</v>
      </c>
      <c r="F154" s="17" t="s">
        <v>339</v>
      </c>
      <c r="G154" s="17" t="s">
        <v>107</v>
      </c>
      <c r="H154" s="17" t="s">
        <v>120</v>
      </c>
      <c r="I154" s="17" t="s">
        <v>388</v>
      </c>
      <c r="J154" s="17"/>
      <c r="K154" s="17" t="s">
        <v>339</v>
      </c>
      <c r="L154" s="17" t="s">
        <v>339</v>
      </c>
      <c r="M154" s="17" t="s">
        <v>340</v>
      </c>
    </row>
    <row r="155" spans="1:13" ht="60" customHeight="1" x14ac:dyDescent="0.25">
      <c r="A155" s="17" t="s">
        <v>495</v>
      </c>
      <c r="B155" s="17" t="s">
        <v>336</v>
      </c>
      <c r="C155" s="17" t="s">
        <v>387</v>
      </c>
      <c r="D155" s="17" t="s">
        <v>338</v>
      </c>
      <c r="E155" s="17" t="s">
        <v>339</v>
      </c>
      <c r="F155" s="17" t="s">
        <v>339</v>
      </c>
      <c r="G155" s="17" t="s">
        <v>107</v>
      </c>
      <c r="H155" s="17" t="s">
        <v>120</v>
      </c>
      <c r="I155" s="17" t="s">
        <v>388</v>
      </c>
      <c r="J155" s="17"/>
      <c r="K155" s="17" t="s">
        <v>339</v>
      </c>
      <c r="L155" s="17" t="s">
        <v>339</v>
      </c>
      <c r="M155" s="17" t="s">
        <v>340</v>
      </c>
    </row>
    <row r="156" spans="1:13" ht="60" customHeight="1" x14ac:dyDescent="0.25">
      <c r="A156" s="17" t="s">
        <v>496</v>
      </c>
      <c r="B156" s="17" t="s">
        <v>336</v>
      </c>
      <c r="C156" s="17" t="s">
        <v>387</v>
      </c>
      <c r="D156" s="17" t="s">
        <v>338</v>
      </c>
      <c r="E156" s="17" t="s">
        <v>339</v>
      </c>
      <c r="F156" s="17" t="s">
        <v>339</v>
      </c>
      <c r="G156" s="17" t="s">
        <v>107</v>
      </c>
      <c r="H156" s="17" t="s">
        <v>120</v>
      </c>
      <c r="I156" s="17" t="s">
        <v>388</v>
      </c>
      <c r="J156" s="17"/>
      <c r="K156" s="17" t="s">
        <v>339</v>
      </c>
      <c r="L156" s="17" t="s">
        <v>339</v>
      </c>
      <c r="M156" s="17" t="s">
        <v>340</v>
      </c>
    </row>
    <row r="157" spans="1:13" ht="60" customHeight="1" x14ac:dyDescent="0.25">
      <c r="A157" s="17" t="s">
        <v>497</v>
      </c>
      <c r="B157" s="17" t="s">
        <v>336</v>
      </c>
      <c r="C157" s="17" t="s">
        <v>387</v>
      </c>
      <c r="D157" s="17" t="s">
        <v>338</v>
      </c>
      <c r="E157" s="17" t="s">
        <v>339</v>
      </c>
      <c r="F157" s="17" t="s">
        <v>339</v>
      </c>
      <c r="G157" s="17" t="s">
        <v>107</v>
      </c>
      <c r="H157" s="17" t="s">
        <v>120</v>
      </c>
      <c r="I157" s="17" t="s">
        <v>388</v>
      </c>
      <c r="J157" s="17"/>
      <c r="K157" s="17" t="s">
        <v>339</v>
      </c>
      <c r="L157" s="17" t="s">
        <v>339</v>
      </c>
      <c r="M157" s="17" t="s">
        <v>340</v>
      </c>
    </row>
    <row r="158" spans="1:13" ht="60" customHeight="1" x14ac:dyDescent="0.25">
      <c r="A158" s="17" t="s">
        <v>498</v>
      </c>
      <c r="B158" s="17" t="s">
        <v>336</v>
      </c>
      <c r="C158" s="17" t="s">
        <v>387</v>
      </c>
      <c r="D158" s="17" t="s">
        <v>338</v>
      </c>
      <c r="E158" s="17" t="s">
        <v>339</v>
      </c>
      <c r="F158" s="17" t="s">
        <v>339</v>
      </c>
      <c r="G158" s="17" t="s">
        <v>107</v>
      </c>
      <c r="H158" s="17" t="s">
        <v>120</v>
      </c>
      <c r="I158" s="17" t="s">
        <v>388</v>
      </c>
      <c r="J158" s="17"/>
      <c r="K158" s="17" t="s">
        <v>339</v>
      </c>
      <c r="L158" s="17" t="s">
        <v>339</v>
      </c>
      <c r="M158" s="17" t="s">
        <v>340</v>
      </c>
    </row>
    <row r="159" spans="1:13" ht="60" customHeight="1" x14ac:dyDescent="0.25">
      <c r="A159" s="17" t="s">
        <v>499</v>
      </c>
      <c r="B159" s="17" t="s">
        <v>336</v>
      </c>
      <c r="C159" s="17" t="s">
        <v>387</v>
      </c>
      <c r="D159" s="17" t="s">
        <v>338</v>
      </c>
      <c r="E159" s="17" t="s">
        <v>339</v>
      </c>
      <c r="F159" s="17" t="s">
        <v>339</v>
      </c>
      <c r="G159" s="17" t="s">
        <v>107</v>
      </c>
      <c r="H159" s="17" t="s">
        <v>120</v>
      </c>
      <c r="I159" s="17" t="s">
        <v>388</v>
      </c>
      <c r="J159" s="17"/>
      <c r="K159" s="17" t="s">
        <v>339</v>
      </c>
      <c r="L159" s="17" t="s">
        <v>339</v>
      </c>
      <c r="M159" s="17" t="s">
        <v>340</v>
      </c>
    </row>
    <row r="160" spans="1:13" ht="60" customHeight="1" x14ac:dyDescent="0.25">
      <c r="A160" s="17" t="s">
        <v>500</v>
      </c>
      <c r="B160" s="17" t="s">
        <v>336</v>
      </c>
      <c r="C160" s="17" t="s">
        <v>387</v>
      </c>
      <c r="D160" s="17" t="s">
        <v>338</v>
      </c>
      <c r="E160" s="17" t="s">
        <v>339</v>
      </c>
      <c r="F160" s="17" t="s">
        <v>339</v>
      </c>
      <c r="G160" s="17" t="s">
        <v>107</v>
      </c>
      <c r="H160" s="17" t="s">
        <v>120</v>
      </c>
      <c r="I160" s="17" t="s">
        <v>388</v>
      </c>
      <c r="J160" s="17"/>
      <c r="K160" s="17" t="s">
        <v>339</v>
      </c>
      <c r="L160" s="17" t="s">
        <v>339</v>
      </c>
      <c r="M160" s="17" t="s">
        <v>340</v>
      </c>
    </row>
    <row r="161" spans="1:13" ht="60" customHeight="1" x14ac:dyDescent="0.25">
      <c r="A161" s="17" t="s">
        <v>501</v>
      </c>
      <c r="B161" s="17" t="s">
        <v>336</v>
      </c>
      <c r="C161" s="17" t="s">
        <v>387</v>
      </c>
      <c r="D161" s="17" t="s">
        <v>338</v>
      </c>
      <c r="E161" s="17" t="s">
        <v>339</v>
      </c>
      <c r="F161" s="17" t="s">
        <v>339</v>
      </c>
      <c r="G161" s="17" t="s">
        <v>107</v>
      </c>
      <c r="H161" s="17" t="s">
        <v>120</v>
      </c>
      <c r="I161" s="17" t="s">
        <v>388</v>
      </c>
      <c r="J161" s="17"/>
      <c r="K161" s="17" t="s">
        <v>339</v>
      </c>
      <c r="L161" s="17" t="s">
        <v>339</v>
      </c>
      <c r="M161" s="17" t="s">
        <v>340</v>
      </c>
    </row>
    <row r="162" spans="1:13" ht="60" customHeight="1" x14ac:dyDescent="0.25">
      <c r="A162" s="17" t="s">
        <v>502</v>
      </c>
      <c r="B162" s="17" t="s">
        <v>336</v>
      </c>
      <c r="C162" s="17" t="s">
        <v>387</v>
      </c>
      <c r="D162" s="17" t="s">
        <v>338</v>
      </c>
      <c r="E162" s="17" t="s">
        <v>339</v>
      </c>
      <c r="F162" s="17" t="s">
        <v>339</v>
      </c>
      <c r="G162" s="17" t="s">
        <v>107</v>
      </c>
      <c r="H162" s="17" t="s">
        <v>120</v>
      </c>
      <c r="I162" s="17" t="s">
        <v>388</v>
      </c>
      <c r="J162" s="17"/>
      <c r="K162" s="17" t="s">
        <v>339</v>
      </c>
      <c r="L162" s="17" t="s">
        <v>339</v>
      </c>
      <c r="M162" s="17" t="s">
        <v>340</v>
      </c>
    </row>
    <row r="163" spans="1:13" ht="60" customHeight="1" x14ac:dyDescent="0.25">
      <c r="A163" s="17" t="s">
        <v>503</v>
      </c>
      <c r="B163" s="17" t="s">
        <v>336</v>
      </c>
      <c r="C163" s="17" t="s">
        <v>387</v>
      </c>
      <c r="D163" s="17" t="s">
        <v>338</v>
      </c>
      <c r="E163" s="17" t="s">
        <v>339</v>
      </c>
      <c r="F163" s="17" t="s">
        <v>339</v>
      </c>
      <c r="G163" s="17" t="s">
        <v>107</v>
      </c>
      <c r="H163" s="17" t="s">
        <v>120</v>
      </c>
      <c r="I163" s="17" t="s">
        <v>388</v>
      </c>
      <c r="J163" s="17"/>
      <c r="K163" s="17" t="s">
        <v>339</v>
      </c>
      <c r="L163" s="17" t="s">
        <v>339</v>
      </c>
      <c r="M163" s="17" t="s">
        <v>340</v>
      </c>
    </row>
    <row r="164" spans="1:13" ht="60" customHeight="1" x14ac:dyDescent="0.25">
      <c r="A164" s="17" t="s">
        <v>504</v>
      </c>
      <c r="B164" s="17" t="s">
        <v>336</v>
      </c>
      <c r="C164" s="17" t="s">
        <v>387</v>
      </c>
      <c r="D164" s="17" t="s">
        <v>338</v>
      </c>
      <c r="E164" s="17" t="s">
        <v>339</v>
      </c>
      <c r="F164" s="17" t="s">
        <v>339</v>
      </c>
      <c r="G164" s="17" t="s">
        <v>107</v>
      </c>
      <c r="H164" s="17" t="s">
        <v>120</v>
      </c>
      <c r="I164" s="17" t="s">
        <v>388</v>
      </c>
      <c r="J164" s="17"/>
      <c r="K164" s="17" t="s">
        <v>339</v>
      </c>
      <c r="L164" s="17" t="s">
        <v>339</v>
      </c>
      <c r="M164" s="17" t="s">
        <v>340</v>
      </c>
    </row>
    <row r="165" spans="1:13" ht="60" customHeight="1" x14ac:dyDescent="0.25">
      <c r="A165" s="17" t="s">
        <v>505</v>
      </c>
      <c r="B165" s="17" t="s">
        <v>336</v>
      </c>
      <c r="C165" s="17" t="s">
        <v>387</v>
      </c>
      <c r="D165" s="17" t="s">
        <v>338</v>
      </c>
      <c r="E165" s="17" t="s">
        <v>339</v>
      </c>
      <c r="F165" s="17" t="s">
        <v>339</v>
      </c>
      <c r="G165" s="17" t="s">
        <v>107</v>
      </c>
      <c r="H165" s="17" t="s">
        <v>120</v>
      </c>
      <c r="I165" s="17" t="s">
        <v>388</v>
      </c>
      <c r="J165" s="17"/>
      <c r="K165" s="17" t="s">
        <v>339</v>
      </c>
      <c r="L165" s="17" t="s">
        <v>339</v>
      </c>
      <c r="M165" s="17" t="s">
        <v>340</v>
      </c>
    </row>
    <row r="166" spans="1:13" ht="60" customHeight="1" x14ac:dyDescent="0.25">
      <c r="A166" s="17" t="s">
        <v>506</v>
      </c>
      <c r="B166" s="17" t="s">
        <v>507</v>
      </c>
      <c r="C166" s="17" t="s">
        <v>508</v>
      </c>
      <c r="D166" s="17" t="s">
        <v>338</v>
      </c>
      <c r="E166" s="17" t="s">
        <v>339</v>
      </c>
      <c r="F166" s="17" t="s">
        <v>339</v>
      </c>
      <c r="G166" s="17" t="s">
        <v>145</v>
      </c>
      <c r="H166" s="17" t="s">
        <v>126</v>
      </c>
      <c r="I166" s="17" t="s">
        <v>388</v>
      </c>
      <c r="J166" s="17"/>
      <c r="K166" s="17" t="s">
        <v>339</v>
      </c>
      <c r="L166" s="17" t="s">
        <v>339</v>
      </c>
      <c r="M166" s="17" t="s">
        <v>340</v>
      </c>
    </row>
    <row r="167" spans="1:13" ht="60" customHeight="1" x14ac:dyDescent="0.25">
      <c r="A167" s="17" t="s">
        <v>509</v>
      </c>
      <c r="B167" s="17" t="s">
        <v>507</v>
      </c>
      <c r="C167" s="17" t="s">
        <v>508</v>
      </c>
      <c r="D167" s="17" t="s">
        <v>338</v>
      </c>
      <c r="E167" s="17" t="s">
        <v>339</v>
      </c>
      <c r="F167" s="17" t="s">
        <v>339</v>
      </c>
      <c r="G167" s="17" t="s">
        <v>145</v>
      </c>
      <c r="H167" s="17" t="s">
        <v>126</v>
      </c>
      <c r="I167" s="17" t="s">
        <v>388</v>
      </c>
      <c r="J167" s="17"/>
      <c r="K167" s="17" t="s">
        <v>339</v>
      </c>
      <c r="L167" s="17" t="s">
        <v>339</v>
      </c>
      <c r="M167" s="17" t="s">
        <v>340</v>
      </c>
    </row>
    <row r="168" spans="1:13" ht="60" customHeight="1" x14ac:dyDescent="0.25">
      <c r="A168" s="17" t="s">
        <v>510</v>
      </c>
      <c r="B168" s="17" t="s">
        <v>507</v>
      </c>
      <c r="C168" s="17" t="s">
        <v>508</v>
      </c>
      <c r="D168" s="17" t="s">
        <v>338</v>
      </c>
      <c r="E168" s="17" t="s">
        <v>339</v>
      </c>
      <c r="F168" s="17" t="s">
        <v>339</v>
      </c>
      <c r="G168" s="17" t="s">
        <v>145</v>
      </c>
      <c r="H168" s="17" t="s">
        <v>126</v>
      </c>
      <c r="I168" s="17" t="s">
        <v>388</v>
      </c>
      <c r="J168" s="17"/>
      <c r="K168" s="17" t="s">
        <v>339</v>
      </c>
      <c r="L168" s="17" t="s">
        <v>339</v>
      </c>
      <c r="M168" s="17" t="s">
        <v>340</v>
      </c>
    </row>
    <row r="169" spans="1:13" ht="60" customHeight="1" x14ac:dyDescent="0.25">
      <c r="A169" s="17" t="s">
        <v>511</v>
      </c>
      <c r="B169" s="17" t="s">
        <v>507</v>
      </c>
      <c r="C169" s="17" t="s">
        <v>508</v>
      </c>
      <c r="D169" s="17" t="s">
        <v>338</v>
      </c>
      <c r="E169" s="17" t="s">
        <v>339</v>
      </c>
      <c r="F169" s="17" t="s">
        <v>339</v>
      </c>
      <c r="G169" s="17" t="s">
        <v>145</v>
      </c>
      <c r="H169" s="17" t="s">
        <v>126</v>
      </c>
      <c r="I169" s="17" t="s">
        <v>388</v>
      </c>
      <c r="J169" s="17"/>
      <c r="K169" s="17" t="s">
        <v>339</v>
      </c>
      <c r="L169" s="17" t="s">
        <v>339</v>
      </c>
      <c r="M169" s="17" t="s">
        <v>340</v>
      </c>
    </row>
    <row r="170" spans="1:13" ht="60" customHeight="1" x14ac:dyDescent="0.25">
      <c r="A170" s="17" t="s">
        <v>512</v>
      </c>
      <c r="B170" s="17" t="s">
        <v>507</v>
      </c>
      <c r="C170" s="17" t="s">
        <v>508</v>
      </c>
      <c r="D170" s="17" t="s">
        <v>338</v>
      </c>
      <c r="E170" s="17" t="s">
        <v>339</v>
      </c>
      <c r="F170" s="17" t="s">
        <v>339</v>
      </c>
      <c r="G170" s="17" t="s">
        <v>145</v>
      </c>
      <c r="H170" s="17" t="s">
        <v>126</v>
      </c>
      <c r="I170" s="17" t="s">
        <v>388</v>
      </c>
      <c r="J170" s="17"/>
      <c r="K170" s="17" t="s">
        <v>339</v>
      </c>
      <c r="L170" s="17" t="s">
        <v>339</v>
      </c>
      <c r="M170" s="17" t="s">
        <v>340</v>
      </c>
    </row>
    <row r="171" spans="1:13" ht="60" customHeight="1" x14ac:dyDescent="0.25">
      <c r="A171" s="17" t="s">
        <v>513</v>
      </c>
      <c r="B171" s="17" t="s">
        <v>507</v>
      </c>
      <c r="C171" s="17" t="s">
        <v>508</v>
      </c>
      <c r="D171" s="17" t="s">
        <v>338</v>
      </c>
      <c r="E171" s="17" t="s">
        <v>339</v>
      </c>
      <c r="F171" s="17" t="s">
        <v>339</v>
      </c>
      <c r="G171" s="17" t="s">
        <v>145</v>
      </c>
      <c r="H171" s="17" t="s">
        <v>126</v>
      </c>
      <c r="I171" s="17" t="s">
        <v>388</v>
      </c>
      <c r="J171" s="17"/>
      <c r="K171" s="17" t="s">
        <v>339</v>
      </c>
      <c r="L171" s="17" t="s">
        <v>339</v>
      </c>
      <c r="M171" s="17" t="s">
        <v>340</v>
      </c>
    </row>
    <row r="172" spans="1:13" ht="60" customHeight="1" x14ac:dyDescent="0.25">
      <c r="A172" s="17" t="s">
        <v>514</v>
      </c>
      <c r="B172" s="17" t="s">
        <v>507</v>
      </c>
      <c r="C172" s="17" t="s">
        <v>508</v>
      </c>
      <c r="D172" s="17" t="s">
        <v>338</v>
      </c>
      <c r="E172" s="17" t="s">
        <v>339</v>
      </c>
      <c r="F172" s="17" t="s">
        <v>339</v>
      </c>
      <c r="G172" s="17" t="s">
        <v>145</v>
      </c>
      <c r="H172" s="17" t="s">
        <v>126</v>
      </c>
      <c r="I172" s="17" t="s">
        <v>388</v>
      </c>
      <c r="J172" s="17"/>
      <c r="K172" s="17" t="s">
        <v>339</v>
      </c>
      <c r="L172" s="17" t="s">
        <v>339</v>
      </c>
      <c r="M172" s="17" t="s">
        <v>340</v>
      </c>
    </row>
    <row r="173" spans="1:13" ht="60" customHeight="1" x14ac:dyDescent="0.25">
      <c r="A173" s="17" t="s">
        <v>515</v>
      </c>
      <c r="B173" s="17" t="s">
        <v>507</v>
      </c>
      <c r="C173" s="17" t="s">
        <v>508</v>
      </c>
      <c r="D173" s="17" t="s">
        <v>338</v>
      </c>
      <c r="E173" s="17" t="s">
        <v>339</v>
      </c>
      <c r="F173" s="17" t="s">
        <v>339</v>
      </c>
      <c r="G173" s="17" t="s">
        <v>145</v>
      </c>
      <c r="H173" s="17" t="s">
        <v>126</v>
      </c>
      <c r="I173" s="17" t="s">
        <v>388</v>
      </c>
      <c r="J173" s="17"/>
      <c r="K173" s="17" t="s">
        <v>339</v>
      </c>
      <c r="L173" s="17" t="s">
        <v>339</v>
      </c>
      <c r="M173" s="17" t="s">
        <v>340</v>
      </c>
    </row>
    <row r="174" spans="1:13" ht="60" customHeight="1" x14ac:dyDescent="0.25">
      <c r="A174" s="17" t="s">
        <v>516</v>
      </c>
      <c r="B174" s="17" t="s">
        <v>507</v>
      </c>
      <c r="C174" s="17" t="s">
        <v>508</v>
      </c>
      <c r="D174" s="17" t="s">
        <v>338</v>
      </c>
      <c r="E174" s="17" t="s">
        <v>339</v>
      </c>
      <c r="F174" s="17" t="s">
        <v>339</v>
      </c>
      <c r="G174" s="17" t="s">
        <v>145</v>
      </c>
      <c r="H174" s="17" t="s">
        <v>126</v>
      </c>
      <c r="I174" s="17" t="s">
        <v>388</v>
      </c>
      <c r="J174" s="17"/>
      <c r="K174" s="17" t="s">
        <v>339</v>
      </c>
      <c r="L174" s="17" t="s">
        <v>339</v>
      </c>
      <c r="M174" s="17" t="s">
        <v>340</v>
      </c>
    </row>
    <row r="175" spans="1:13" ht="60" customHeight="1" x14ac:dyDescent="0.25">
      <c r="A175" s="17" t="s">
        <v>517</v>
      </c>
      <c r="B175" s="17" t="s">
        <v>507</v>
      </c>
      <c r="C175" s="17" t="s">
        <v>508</v>
      </c>
      <c r="D175" s="17" t="s">
        <v>338</v>
      </c>
      <c r="E175" s="17" t="s">
        <v>339</v>
      </c>
      <c r="F175" s="17" t="s">
        <v>339</v>
      </c>
      <c r="G175" s="17" t="s">
        <v>145</v>
      </c>
      <c r="H175" s="17" t="s">
        <v>126</v>
      </c>
      <c r="I175" s="17" t="s">
        <v>388</v>
      </c>
      <c r="J175" s="17"/>
      <c r="K175" s="17" t="s">
        <v>339</v>
      </c>
      <c r="L175" s="17" t="s">
        <v>339</v>
      </c>
      <c r="M175" s="17" t="s">
        <v>340</v>
      </c>
    </row>
    <row r="176" spans="1:13" ht="60" customHeight="1" x14ac:dyDescent="0.25">
      <c r="A176" s="17" t="s">
        <v>518</v>
      </c>
      <c r="B176" s="17" t="s">
        <v>507</v>
      </c>
      <c r="C176" s="17" t="s">
        <v>508</v>
      </c>
      <c r="D176" s="17" t="s">
        <v>338</v>
      </c>
      <c r="E176" s="17" t="s">
        <v>339</v>
      </c>
      <c r="F176" s="17" t="s">
        <v>339</v>
      </c>
      <c r="G176" s="17" t="s">
        <v>145</v>
      </c>
      <c r="H176" s="17" t="s">
        <v>126</v>
      </c>
      <c r="I176" s="17" t="s">
        <v>388</v>
      </c>
      <c r="J176" s="17"/>
      <c r="K176" s="17" t="s">
        <v>339</v>
      </c>
      <c r="L176" s="17" t="s">
        <v>339</v>
      </c>
      <c r="M176" s="17" t="s">
        <v>340</v>
      </c>
    </row>
    <row r="177" spans="1:13" ht="60" customHeight="1" x14ac:dyDescent="0.25">
      <c r="A177" s="17" t="s">
        <v>519</v>
      </c>
      <c r="B177" s="17" t="s">
        <v>507</v>
      </c>
      <c r="C177" s="17" t="s">
        <v>508</v>
      </c>
      <c r="D177" s="17" t="s">
        <v>338</v>
      </c>
      <c r="E177" s="17" t="s">
        <v>339</v>
      </c>
      <c r="F177" s="17" t="s">
        <v>339</v>
      </c>
      <c r="G177" s="17" t="s">
        <v>145</v>
      </c>
      <c r="H177" s="17" t="s">
        <v>126</v>
      </c>
      <c r="I177" s="17" t="s">
        <v>388</v>
      </c>
      <c r="J177" s="17"/>
      <c r="K177" s="17" t="s">
        <v>339</v>
      </c>
      <c r="L177" s="17" t="s">
        <v>339</v>
      </c>
      <c r="M177" s="17" t="s">
        <v>340</v>
      </c>
    </row>
    <row r="178" spans="1:13" ht="60" customHeight="1" x14ac:dyDescent="0.25">
      <c r="A178" s="17" t="s">
        <v>520</v>
      </c>
      <c r="B178" s="17" t="s">
        <v>507</v>
      </c>
      <c r="C178" s="17" t="s">
        <v>508</v>
      </c>
      <c r="D178" s="17" t="s">
        <v>338</v>
      </c>
      <c r="E178" s="17" t="s">
        <v>339</v>
      </c>
      <c r="F178" s="17" t="s">
        <v>339</v>
      </c>
      <c r="G178" s="17" t="s">
        <v>145</v>
      </c>
      <c r="H178" s="17" t="s">
        <v>126</v>
      </c>
      <c r="I178" s="17" t="s">
        <v>388</v>
      </c>
      <c r="J178" s="17"/>
      <c r="K178" s="17" t="s">
        <v>339</v>
      </c>
      <c r="L178" s="17" t="s">
        <v>339</v>
      </c>
      <c r="M178" s="17" t="s">
        <v>340</v>
      </c>
    </row>
    <row r="179" spans="1:13" ht="60" customHeight="1" x14ac:dyDescent="0.25">
      <c r="A179" s="17" t="s">
        <v>521</v>
      </c>
      <c r="B179" s="17" t="s">
        <v>507</v>
      </c>
      <c r="C179" s="17" t="s">
        <v>508</v>
      </c>
      <c r="D179" s="17" t="s">
        <v>338</v>
      </c>
      <c r="E179" s="17" t="s">
        <v>339</v>
      </c>
      <c r="F179" s="17" t="s">
        <v>339</v>
      </c>
      <c r="G179" s="17" t="s">
        <v>145</v>
      </c>
      <c r="H179" s="17" t="s">
        <v>126</v>
      </c>
      <c r="I179" s="17" t="s">
        <v>388</v>
      </c>
      <c r="J179" s="17"/>
      <c r="K179" s="17" t="s">
        <v>339</v>
      </c>
      <c r="L179" s="17" t="s">
        <v>339</v>
      </c>
      <c r="M179" s="17" t="s">
        <v>340</v>
      </c>
    </row>
    <row r="180" spans="1:13" ht="60" customHeight="1" x14ac:dyDescent="0.25">
      <c r="A180" s="17" t="s">
        <v>522</v>
      </c>
      <c r="B180" s="17" t="s">
        <v>507</v>
      </c>
      <c r="C180" s="17" t="s">
        <v>508</v>
      </c>
      <c r="D180" s="17" t="s">
        <v>338</v>
      </c>
      <c r="E180" s="17" t="s">
        <v>339</v>
      </c>
      <c r="F180" s="17" t="s">
        <v>339</v>
      </c>
      <c r="G180" s="17" t="s">
        <v>145</v>
      </c>
      <c r="H180" s="17" t="s">
        <v>126</v>
      </c>
      <c r="I180" s="17" t="s">
        <v>388</v>
      </c>
      <c r="J180" s="17"/>
      <c r="K180" s="17" t="s">
        <v>339</v>
      </c>
      <c r="L180" s="17" t="s">
        <v>339</v>
      </c>
      <c r="M180" s="17" t="s">
        <v>340</v>
      </c>
    </row>
    <row r="181" spans="1:13" ht="60" customHeight="1" x14ac:dyDescent="0.25">
      <c r="A181" s="17" t="s">
        <v>523</v>
      </c>
      <c r="B181" s="17" t="s">
        <v>507</v>
      </c>
      <c r="C181" s="17" t="s">
        <v>508</v>
      </c>
      <c r="D181" s="17" t="s">
        <v>338</v>
      </c>
      <c r="E181" s="17" t="s">
        <v>339</v>
      </c>
      <c r="F181" s="17" t="s">
        <v>339</v>
      </c>
      <c r="G181" s="17" t="s">
        <v>145</v>
      </c>
      <c r="H181" s="17" t="s">
        <v>126</v>
      </c>
      <c r="I181" s="17" t="s">
        <v>388</v>
      </c>
      <c r="J181" s="17"/>
      <c r="K181" s="17" t="s">
        <v>339</v>
      </c>
      <c r="L181" s="17" t="s">
        <v>339</v>
      </c>
      <c r="M181" s="17" t="s">
        <v>340</v>
      </c>
    </row>
    <row r="182" spans="1:13" ht="60" customHeight="1" x14ac:dyDescent="0.25">
      <c r="A182" s="17" t="s">
        <v>524</v>
      </c>
      <c r="B182" s="17" t="s">
        <v>507</v>
      </c>
      <c r="C182" s="17" t="s">
        <v>508</v>
      </c>
      <c r="D182" s="17" t="s">
        <v>338</v>
      </c>
      <c r="E182" s="17" t="s">
        <v>339</v>
      </c>
      <c r="F182" s="17" t="s">
        <v>339</v>
      </c>
      <c r="G182" s="17" t="s">
        <v>145</v>
      </c>
      <c r="H182" s="17" t="s">
        <v>126</v>
      </c>
      <c r="I182" s="17" t="s">
        <v>388</v>
      </c>
      <c r="J182" s="17"/>
      <c r="K182" s="17" t="s">
        <v>339</v>
      </c>
      <c r="L182" s="17" t="s">
        <v>339</v>
      </c>
      <c r="M182" s="17" t="s">
        <v>340</v>
      </c>
    </row>
    <row r="183" spans="1:13" ht="60" customHeight="1" x14ac:dyDescent="0.25">
      <c r="A183" s="17" t="s">
        <v>525</v>
      </c>
      <c r="B183" s="17" t="s">
        <v>507</v>
      </c>
      <c r="C183" s="17" t="s">
        <v>508</v>
      </c>
      <c r="D183" s="17" t="s">
        <v>338</v>
      </c>
      <c r="E183" s="17" t="s">
        <v>339</v>
      </c>
      <c r="F183" s="17" t="s">
        <v>339</v>
      </c>
      <c r="G183" s="17" t="s">
        <v>145</v>
      </c>
      <c r="H183" s="17" t="s">
        <v>126</v>
      </c>
      <c r="I183" s="17" t="s">
        <v>388</v>
      </c>
      <c r="J183" s="17"/>
      <c r="K183" s="17" t="s">
        <v>339</v>
      </c>
      <c r="L183" s="17" t="s">
        <v>339</v>
      </c>
      <c r="M183" s="17" t="s">
        <v>340</v>
      </c>
    </row>
    <row r="184" spans="1:13" ht="60" customHeight="1" x14ac:dyDescent="0.25">
      <c r="A184" s="17" t="s">
        <v>526</v>
      </c>
      <c r="B184" s="17" t="s">
        <v>507</v>
      </c>
      <c r="C184" s="17" t="s">
        <v>508</v>
      </c>
      <c r="D184" s="17" t="s">
        <v>338</v>
      </c>
      <c r="E184" s="17" t="s">
        <v>339</v>
      </c>
      <c r="F184" s="17" t="s">
        <v>339</v>
      </c>
      <c r="G184" s="17" t="s">
        <v>145</v>
      </c>
      <c r="H184" s="17" t="s">
        <v>126</v>
      </c>
      <c r="I184" s="17" t="s">
        <v>388</v>
      </c>
      <c r="J184" s="17"/>
      <c r="K184" s="17" t="s">
        <v>339</v>
      </c>
      <c r="L184" s="17" t="s">
        <v>339</v>
      </c>
      <c r="M184" s="17" t="s">
        <v>340</v>
      </c>
    </row>
    <row r="185" spans="1:13" ht="60" customHeight="1" x14ac:dyDescent="0.25">
      <c r="A185" s="17" t="s">
        <v>527</v>
      </c>
      <c r="B185" s="17" t="s">
        <v>507</v>
      </c>
      <c r="C185" s="17" t="s">
        <v>508</v>
      </c>
      <c r="D185" s="17" t="s">
        <v>338</v>
      </c>
      <c r="E185" s="17" t="s">
        <v>339</v>
      </c>
      <c r="F185" s="17" t="s">
        <v>339</v>
      </c>
      <c r="G185" s="17" t="s">
        <v>145</v>
      </c>
      <c r="H185" s="17" t="s">
        <v>126</v>
      </c>
      <c r="I185" s="17" t="s">
        <v>388</v>
      </c>
      <c r="J185" s="17"/>
      <c r="K185" s="17" t="s">
        <v>339</v>
      </c>
      <c r="L185" s="17" t="s">
        <v>339</v>
      </c>
      <c r="M185" s="17" t="s">
        <v>340</v>
      </c>
    </row>
    <row r="186" spans="1:13" ht="60" customHeight="1" x14ac:dyDescent="0.25">
      <c r="A186" s="17" t="s">
        <v>528</v>
      </c>
      <c r="B186" s="17" t="s">
        <v>507</v>
      </c>
      <c r="C186" s="17" t="s">
        <v>508</v>
      </c>
      <c r="D186" s="17" t="s">
        <v>338</v>
      </c>
      <c r="E186" s="17" t="s">
        <v>339</v>
      </c>
      <c r="F186" s="17" t="s">
        <v>339</v>
      </c>
      <c r="G186" s="17" t="s">
        <v>145</v>
      </c>
      <c r="H186" s="17" t="s">
        <v>126</v>
      </c>
      <c r="I186" s="17" t="s">
        <v>388</v>
      </c>
      <c r="J186" s="17"/>
      <c r="K186" s="17" t="s">
        <v>339</v>
      </c>
      <c r="L186" s="17" t="s">
        <v>339</v>
      </c>
      <c r="M186" s="17" t="s">
        <v>340</v>
      </c>
    </row>
    <row r="187" spans="1:13" ht="60" customHeight="1" x14ac:dyDescent="0.25">
      <c r="A187" s="17" t="s">
        <v>529</v>
      </c>
      <c r="B187" s="17" t="s">
        <v>507</v>
      </c>
      <c r="C187" s="17" t="s">
        <v>508</v>
      </c>
      <c r="D187" s="17" t="s">
        <v>338</v>
      </c>
      <c r="E187" s="17" t="s">
        <v>339</v>
      </c>
      <c r="F187" s="17" t="s">
        <v>339</v>
      </c>
      <c r="G187" s="17" t="s">
        <v>145</v>
      </c>
      <c r="H187" s="17" t="s">
        <v>126</v>
      </c>
      <c r="I187" s="17" t="s">
        <v>388</v>
      </c>
      <c r="J187" s="17"/>
      <c r="K187" s="17" t="s">
        <v>339</v>
      </c>
      <c r="L187" s="17" t="s">
        <v>339</v>
      </c>
      <c r="M187" s="17" t="s">
        <v>340</v>
      </c>
    </row>
    <row r="188" spans="1:13" ht="60" customHeight="1" x14ac:dyDescent="0.25">
      <c r="A188" s="17" t="s">
        <v>530</v>
      </c>
      <c r="B188" s="17" t="s">
        <v>507</v>
      </c>
      <c r="C188" s="17" t="s">
        <v>508</v>
      </c>
      <c r="D188" s="17" t="s">
        <v>338</v>
      </c>
      <c r="E188" s="17" t="s">
        <v>339</v>
      </c>
      <c r="F188" s="17" t="s">
        <v>339</v>
      </c>
      <c r="G188" s="17" t="s">
        <v>145</v>
      </c>
      <c r="H188" s="17" t="s">
        <v>126</v>
      </c>
      <c r="I188" s="17" t="s">
        <v>388</v>
      </c>
      <c r="J188" s="17"/>
      <c r="K188" s="17" t="s">
        <v>339</v>
      </c>
      <c r="L188" s="17" t="s">
        <v>339</v>
      </c>
      <c r="M188" s="17" t="s">
        <v>340</v>
      </c>
    </row>
    <row r="189" spans="1:13" ht="60" customHeight="1" x14ac:dyDescent="0.25">
      <c r="A189" s="17" t="s">
        <v>531</v>
      </c>
      <c r="B189" s="17" t="s">
        <v>507</v>
      </c>
      <c r="C189" s="17" t="s">
        <v>508</v>
      </c>
      <c r="D189" s="17" t="s">
        <v>338</v>
      </c>
      <c r="E189" s="17" t="s">
        <v>339</v>
      </c>
      <c r="F189" s="17" t="s">
        <v>339</v>
      </c>
      <c r="G189" s="17" t="s">
        <v>145</v>
      </c>
      <c r="H189" s="17" t="s">
        <v>126</v>
      </c>
      <c r="I189" s="17" t="s">
        <v>388</v>
      </c>
      <c r="J189" s="17"/>
      <c r="K189" s="17" t="s">
        <v>339</v>
      </c>
      <c r="L189" s="17" t="s">
        <v>339</v>
      </c>
      <c r="M189" s="17" t="s">
        <v>340</v>
      </c>
    </row>
    <row r="190" spans="1:13" ht="60" customHeight="1" x14ac:dyDescent="0.25">
      <c r="A190" s="17" t="s">
        <v>532</v>
      </c>
      <c r="B190" s="17" t="s">
        <v>507</v>
      </c>
      <c r="C190" s="17" t="s">
        <v>508</v>
      </c>
      <c r="D190" s="17" t="s">
        <v>338</v>
      </c>
      <c r="E190" s="17" t="s">
        <v>339</v>
      </c>
      <c r="F190" s="17" t="s">
        <v>339</v>
      </c>
      <c r="G190" s="17" t="s">
        <v>145</v>
      </c>
      <c r="H190" s="17" t="s">
        <v>126</v>
      </c>
      <c r="I190" s="17" t="s">
        <v>388</v>
      </c>
      <c r="J190" s="17"/>
      <c r="K190" s="17" t="s">
        <v>339</v>
      </c>
      <c r="L190" s="17" t="s">
        <v>339</v>
      </c>
      <c r="M190" s="17" t="s">
        <v>340</v>
      </c>
    </row>
    <row r="191" spans="1:13" ht="60" customHeight="1" x14ac:dyDescent="0.25">
      <c r="A191" s="17" t="s">
        <v>533</v>
      </c>
      <c r="B191" s="17" t="s">
        <v>507</v>
      </c>
      <c r="C191" s="17" t="s">
        <v>508</v>
      </c>
      <c r="D191" s="17" t="s">
        <v>338</v>
      </c>
      <c r="E191" s="17" t="s">
        <v>339</v>
      </c>
      <c r="F191" s="17" t="s">
        <v>339</v>
      </c>
      <c r="G191" s="17" t="s">
        <v>145</v>
      </c>
      <c r="H191" s="17" t="s">
        <v>126</v>
      </c>
      <c r="I191" s="17" t="s">
        <v>388</v>
      </c>
      <c r="J191" s="17"/>
      <c r="K191" s="17" t="s">
        <v>339</v>
      </c>
      <c r="L191" s="17" t="s">
        <v>339</v>
      </c>
      <c r="M191" s="17" t="s">
        <v>340</v>
      </c>
    </row>
    <row r="192" spans="1:13" ht="60" customHeight="1" x14ac:dyDescent="0.25">
      <c r="A192" s="17" t="s">
        <v>534</v>
      </c>
      <c r="B192" s="17" t="s">
        <v>507</v>
      </c>
      <c r="C192" s="17" t="s">
        <v>508</v>
      </c>
      <c r="D192" s="17" t="s">
        <v>338</v>
      </c>
      <c r="E192" s="17" t="s">
        <v>339</v>
      </c>
      <c r="F192" s="17" t="s">
        <v>339</v>
      </c>
      <c r="G192" s="17" t="s">
        <v>145</v>
      </c>
      <c r="H192" s="17" t="s">
        <v>126</v>
      </c>
      <c r="I192" s="17" t="s">
        <v>388</v>
      </c>
      <c r="J192" s="17"/>
      <c r="K192" s="17" t="s">
        <v>339</v>
      </c>
      <c r="L192" s="17" t="s">
        <v>339</v>
      </c>
      <c r="M192" s="17" t="s">
        <v>340</v>
      </c>
    </row>
    <row r="193" spans="1:13" ht="60" customHeight="1" x14ac:dyDescent="0.25">
      <c r="A193" s="17" t="s">
        <v>535</v>
      </c>
      <c r="B193" s="17" t="s">
        <v>507</v>
      </c>
      <c r="C193" s="17" t="s">
        <v>508</v>
      </c>
      <c r="D193" s="17" t="s">
        <v>338</v>
      </c>
      <c r="E193" s="17" t="s">
        <v>339</v>
      </c>
      <c r="F193" s="17" t="s">
        <v>339</v>
      </c>
      <c r="G193" s="17" t="s">
        <v>145</v>
      </c>
      <c r="H193" s="17" t="s">
        <v>126</v>
      </c>
      <c r="I193" s="17" t="s">
        <v>388</v>
      </c>
      <c r="J193" s="17"/>
      <c r="K193" s="17" t="s">
        <v>339</v>
      </c>
      <c r="L193" s="17" t="s">
        <v>339</v>
      </c>
      <c r="M193" s="17" t="s">
        <v>340</v>
      </c>
    </row>
    <row r="194" spans="1:13" ht="60" customHeight="1" x14ac:dyDescent="0.25">
      <c r="A194" s="17" t="s">
        <v>536</v>
      </c>
      <c r="B194" s="17" t="s">
        <v>336</v>
      </c>
      <c r="C194" s="17" t="s">
        <v>387</v>
      </c>
      <c r="D194" s="17" t="s">
        <v>338</v>
      </c>
      <c r="E194" s="17" t="s">
        <v>339</v>
      </c>
      <c r="F194" s="17" t="s">
        <v>339</v>
      </c>
      <c r="G194" s="17" t="s">
        <v>107</v>
      </c>
      <c r="H194" s="17" t="s">
        <v>120</v>
      </c>
      <c r="I194" s="17" t="s">
        <v>388</v>
      </c>
      <c r="J194" s="17"/>
      <c r="K194" s="17" t="s">
        <v>339</v>
      </c>
      <c r="L194" s="17" t="s">
        <v>339</v>
      </c>
      <c r="M194" s="17" t="s">
        <v>340</v>
      </c>
    </row>
    <row r="195" spans="1:13" ht="60" customHeight="1" x14ac:dyDescent="0.25">
      <c r="A195" s="17" t="s">
        <v>537</v>
      </c>
      <c r="B195" s="17" t="s">
        <v>336</v>
      </c>
      <c r="C195" s="17" t="s">
        <v>387</v>
      </c>
      <c r="D195" s="17" t="s">
        <v>338</v>
      </c>
      <c r="E195" s="17" t="s">
        <v>339</v>
      </c>
      <c r="F195" s="17" t="s">
        <v>339</v>
      </c>
      <c r="G195" s="17" t="s">
        <v>107</v>
      </c>
      <c r="H195" s="17" t="s">
        <v>120</v>
      </c>
      <c r="I195" s="17" t="s">
        <v>388</v>
      </c>
      <c r="J195" s="17"/>
      <c r="K195" s="17" t="s">
        <v>339</v>
      </c>
      <c r="L195" s="17" t="s">
        <v>339</v>
      </c>
      <c r="M195" s="17" t="s">
        <v>340</v>
      </c>
    </row>
    <row r="196" spans="1:13" ht="60" customHeight="1" x14ac:dyDescent="0.25">
      <c r="A196" s="17" t="s">
        <v>538</v>
      </c>
      <c r="B196" s="17" t="s">
        <v>336</v>
      </c>
      <c r="C196" s="17" t="s">
        <v>387</v>
      </c>
      <c r="D196" s="17" t="s">
        <v>338</v>
      </c>
      <c r="E196" s="17" t="s">
        <v>339</v>
      </c>
      <c r="F196" s="17" t="s">
        <v>339</v>
      </c>
      <c r="G196" s="17" t="s">
        <v>107</v>
      </c>
      <c r="H196" s="17" t="s">
        <v>120</v>
      </c>
      <c r="I196" s="17" t="s">
        <v>388</v>
      </c>
      <c r="J196" s="17"/>
      <c r="K196" s="17" t="s">
        <v>339</v>
      </c>
      <c r="L196" s="17" t="s">
        <v>339</v>
      </c>
      <c r="M196" s="17" t="s">
        <v>340</v>
      </c>
    </row>
    <row r="197" spans="1:13" ht="60" customHeight="1" x14ac:dyDescent="0.25">
      <c r="A197" s="17" t="s">
        <v>539</v>
      </c>
      <c r="B197" s="17" t="s">
        <v>336</v>
      </c>
      <c r="C197" s="17" t="s">
        <v>387</v>
      </c>
      <c r="D197" s="17" t="s">
        <v>338</v>
      </c>
      <c r="E197" s="17" t="s">
        <v>339</v>
      </c>
      <c r="F197" s="17" t="s">
        <v>339</v>
      </c>
      <c r="G197" s="17" t="s">
        <v>107</v>
      </c>
      <c r="H197" s="17" t="s">
        <v>120</v>
      </c>
      <c r="I197" s="17" t="s">
        <v>388</v>
      </c>
      <c r="J197" s="17"/>
      <c r="K197" s="17" t="s">
        <v>339</v>
      </c>
      <c r="L197" s="17" t="s">
        <v>339</v>
      </c>
      <c r="M197" s="17" t="s">
        <v>340</v>
      </c>
    </row>
    <row r="198" spans="1:13" ht="60" customHeight="1" x14ac:dyDescent="0.25">
      <c r="A198" s="17" t="s">
        <v>540</v>
      </c>
      <c r="B198" s="17" t="s">
        <v>336</v>
      </c>
      <c r="C198" s="17" t="s">
        <v>387</v>
      </c>
      <c r="D198" s="17" t="s">
        <v>338</v>
      </c>
      <c r="E198" s="17" t="s">
        <v>339</v>
      </c>
      <c r="F198" s="17" t="s">
        <v>339</v>
      </c>
      <c r="G198" s="17" t="s">
        <v>107</v>
      </c>
      <c r="H198" s="17" t="s">
        <v>120</v>
      </c>
      <c r="I198" s="17" t="s">
        <v>388</v>
      </c>
      <c r="J198" s="17"/>
      <c r="K198" s="17" t="s">
        <v>339</v>
      </c>
      <c r="L198" s="17" t="s">
        <v>339</v>
      </c>
      <c r="M198" s="17" t="s">
        <v>340</v>
      </c>
    </row>
    <row r="199" spans="1:13" ht="60" customHeight="1" x14ac:dyDescent="0.25">
      <c r="A199" s="17" t="s">
        <v>541</v>
      </c>
      <c r="B199" s="17" t="s">
        <v>336</v>
      </c>
      <c r="C199" s="17" t="s">
        <v>387</v>
      </c>
      <c r="D199" s="17" t="s">
        <v>338</v>
      </c>
      <c r="E199" s="17" t="s">
        <v>339</v>
      </c>
      <c r="F199" s="17" t="s">
        <v>339</v>
      </c>
      <c r="G199" s="17" t="s">
        <v>107</v>
      </c>
      <c r="H199" s="17" t="s">
        <v>120</v>
      </c>
      <c r="I199" s="17" t="s">
        <v>388</v>
      </c>
      <c r="J199" s="17"/>
      <c r="K199" s="17" t="s">
        <v>339</v>
      </c>
      <c r="L199" s="17" t="s">
        <v>339</v>
      </c>
      <c r="M199" s="17" t="s">
        <v>340</v>
      </c>
    </row>
    <row r="200" spans="1:13" ht="60" customHeight="1" x14ac:dyDescent="0.25">
      <c r="A200" s="17" t="s">
        <v>542</v>
      </c>
      <c r="B200" s="17" t="s">
        <v>336</v>
      </c>
      <c r="C200" s="17" t="s">
        <v>387</v>
      </c>
      <c r="D200" s="17" t="s">
        <v>338</v>
      </c>
      <c r="E200" s="17" t="s">
        <v>339</v>
      </c>
      <c r="F200" s="17" t="s">
        <v>339</v>
      </c>
      <c r="G200" s="17" t="s">
        <v>107</v>
      </c>
      <c r="H200" s="17" t="s">
        <v>120</v>
      </c>
      <c r="I200" s="17" t="s">
        <v>388</v>
      </c>
      <c r="J200" s="17"/>
      <c r="K200" s="17" t="s">
        <v>339</v>
      </c>
      <c r="L200" s="17" t="s">
        <v>339</v>
      </c>
      <c r="M200" s="17" t="s">
        <v>340</v>
      </c>
    </row>
    <row r="201" spans="1:13" ht="60" customHeight="1" x14ac:dyDescent="0.25">
      <c r="A201" s="17" t="s">
        <v>543</v>
      </c>
      <c r="B201" s="17" t="s">
        <v>507</v>
      </c>
      <c r="C201" s="17" t="s">
        <v>508</v>
      </c>
      <c r="D201" s="17" t="s">
        <v>338</v>
      </c>
      <c r="E201" s="17" t="s">
        <v>339</v>
      </c>
      <c r="F201" s="17" t="s">
        <v>339</v>
      </c>
      <c r="G201" s="17" t="s">
        <v>145</v>
      </c>
      <c r="H201" s="17" t="s">
        <v>126</v>
      </c>
      <c r="I201" s="17" t="s">
        <v>388</v>
      </c>
      <c r="J201" s="17"/>
      <c r="K201" s="17" t="s">
        <v>339</v>
      </c>
      <c r="L201" s="17" t="s">
        <v>339</v>
      </c>
      <c r="M201" s="17" t="s">
        <v>340</v>
      </c>
    </row>
    <row r="202" spans="1:13" ht="60" customHeight="1" x14ac:dyDescent="0.25">
      <c r="A202" s="17" t="s">
        <v>544</v>
      </c>
      <c r="B202" s="17" t="s">
        <v>507</v>
      </c>
      <c r="C202" s="17" t="s">
        <v>508</v>
      </c>
      <c r="D202" s="17" t="s">
        <v>338</v>
      </c>
      <c r="E202" s="17" t="s">
        <v>339</v>
      </c>
      <c r="F202" s="17" t="s">
        <v>339</v>
      </c>
      <c r="G202" s="17" t="s">
        <v>145</v>
      </c>
      <c r="H202" s="17" t="s">
        <v>126</v>
      </c>
      <c r="I202" s="17" t="s">
        <v>388</v>
      </c>
      <c r="J202" s="17"/>
      <c r="K202" s="17" t="s">
        <v>339</v>
      </c>
      <c r="L202" s="17" t="s">
        <v>339</v>
      </c>
      <c r="M202" s="17" t="s">
        <v>340</v>
      </c>
    </row>
    <row r="203" spans="1:13" ht="60" customHeight="1" x14ac:dyDescent="0.25">
      <c r="A203" s="17" t="s">
        <v>545</v>
      </c>
      <c r="B203" s="17" t="s">
        <v>336</v>
      </c>
      <c r="C203" s="17" t="s">
        <v>387</v>
      </c>
      <c r="D203" s="17" t="s">
        <v>338</v>
      </c>
      <c r="E203" s="17" t="s">
        <v>339</v>
      </c>
      <c r="F203" s="17" t="s">
        <v>339</v>
      </c>
      <c r="G203" s="17" t="s">
        <v>107</v>
      </c>
      <c r="H203" s="17" t="s">
        <v>120</v>
      </c>
      <c r="I203" s="17" t="s">
        <v>388</v>
      </c>
      <c r="J203" s="17"/>
      <c r="K203" s="17" t="s">
        <v>339</v>
      </c>
      <c r="L203" s="17" t="s">
        <v>339</v>
      </c>
      <c r="M203" s="17" t="s">
        <v>340</v>
      </c>
    </row>
    <row r="204" spans="1:13" ht="60" customHeight="1" x14ac:dyDescent="0.25">
      <c r="A204" s="17" t="s">
        <v>546</v>
      </c>
      <c r="B204" s="17" t="s">
        <v>336</v>
      </c>
      <c r="C204" s="17" t="s">
        <v>547</v>
      </c>
      <c r="D204" s="17" t="s">
        <v>338</v>
      </c>
      <c r="E204" s="17" t="s">
        <v>339</v>
      </c>
      <c r="F204" s="17" t="s">
        <v>339</v>
      </c>
      <c r="G204" s="17" t="s">
        <v>107</v>
      </c>
      <c r="H204" s="17"/>
      <c r="I204" s="17"/>
      <c r="J204" s="17" t="s">
        <v>166</v>
      </c>
      <c r="K204" s="17" t="s">
        <v>339</v>
      </c>
      <c r="L204" s="17" t="s">
        <v>339</v>
      </c>
      <c r="M204" s="17" t="s">
        <v>340</v>
      </c>
    </row>
    <row r="205" spans="1:13" ht="60" customHeight="1" x14ac:dyDescent="0.25">
      <c r="A205" s="17" t="s">
        <v>548</v>
      </c>
      <c r="B205" s="17" t="s">
        <v>336</v>
      </c>
      <c r="C205" s="17" t="s">
        <v>547</v>
      </c>
      <c r="D205" s="17" t="s">
        <v>338</v>
      </c>
      <c r="E205" s="17" t="s">
        <v>339</v>
      </c>
      <c r="F205" s="17" t="s">
        <v>339</v>
      </c>
      <c r="G205" s="17" t="s">
        <v>107</v>
      </c>
      <c r="H205" s="17"/>
      <c r="I205" s="17"/>
      <c r="J205" s="17" t="s">
        <v>166</v>
      </c>
      <c r="K205" s="17" t="s">
        <v>339</v>
      </c>
      <c r="L205" s="17" t="s">
        <v>339</v>
      </c>
      <c r="M205" s="17" t="s">
        <v>340</v>
      </c>
    </row>
    <row r="206" spans="1:13" ht="60" customHeight="1" x14ac:dyDescent="0.25">
      <c r="A206" s="17" t="s">
        <v>549</v>
      </c>
      <c r="B206" s="17" t="s">
        <v>336</v>
      </c>
      <c r="C206" s="17" t="s">
        <v>547</v>
      </c>
      <c r="D206" s="17" t="s">
        <v>338</v>
      </c>
      <c r="E206" s="17" t="s">
        <v>339</v>
      </c>
      <c r="F206" s="17" t="s">
        <v>339</v>
      </c>
      <c r="G206" s="17" t="s">
        <v>107</v>
      </c>
      <c r="H206" s="17"/>
      <c r="I206" s="17"/>
      <c r="J206" s="17" t="s">
        <v>166</v>
      </c>
      <c r="K206" s="17" t="s">
        <v>339</v>
      </c>
      <c r="L206" s="17" t="s">
        <v>339</v>
      </c>
      <c r="M206" s="17" t="s">
        <v>340</v>
      </c>
    </row>
    <row r="207" spans="1:13" ht="60" customHeight="1" x14ac:dyDescent="0.25">
      <c r="A207" s="17" t="s">
        <v>550</v>
      </c>
      <c r="B207" s="17" t="s">
        <v>336</v>
      </c>
      <c r="C207" s="17" t="s">
        <v>547</v>
      </c>
      <c r="D207" s="17" t="s">
        <v>338</v>
      </c>
      <c r="E207" s="17" t="s">
        <v>339</v>
      </c>
      <c r="F207" s="17" t="s">
        <v>339</v>
      </c>
      <c r="G207" s="17" t="s">
        <v>107</v>
      </c>
      <c r="H207" s="17"/>
      <c r="I207" s="17"/>
      <c r="J207" s="17" t="s">
        <v>166</v>
      </c>
      <c r="K207" s="17" t="s">
        <v>339</v>
      </c>
      <c r="L207" s="17" t="s">
        <v>339</v>
      </c>
      <c r="M207" s="17" t="s">
        <v>340</v>
      </c>
    </row>
    <row r="208" spans="1:13" ht="60" customHeight="1" x14ac:dyDescent="0.25">
      <c r="A208" s="17" t="s">
        <v>551</v>
      </c>
      <c r="B208" s="17" t="s">
        <v>336</v>
      </c>
      <c r="C208" s="17" t="s">
        <v>547</v>
      </c>
      <c r="D208" s="17" t="s">
        <v>338</v>
      </c>
      <c r="E208" s="17" t="s">
        <v>339</v>
      </c>
      <c r="F208" s="17" t="s">
        <v>339</v>
      </c>
      <c r="G208" s="17" t="s">
        <v>107</v>
      </c>
      <c r="H208" s="17"/>
      <c r="I208" s="17"/>
      <c r="J208" s="17" t="s">
        <v>166</v>
      </c>
      <c r="K208" s="17" t="s">
        <v>339</v>
      </c>
      <c r="L208" s="17" t="s">
        <v>339</v>
      </c>
      <c r="M208" s="17" t="s">
        <v>340</v>
      </c>
    </row>
    <row r="209" spans="1:13" ht="60" customHeight="1" x14ac:dyDescent="0.25">
      <c r="A209" s="17" t="s">
        <v>552</v>
      </c>
      <c r="B209" s="17" t="s">
        <v>336</v>
      </c>
      <c r="C209" s="17" t="s">
        <v>547</v>
      </c>
      <c r="D209" s="17" t="s">
        <v>338</v>
      </c>
      <c r="E209" s="17" t="s">
        <v>339</v>
      </c>
      <c r="F209" s="17" t="s">
        <v>339</v>
      </c>
      <c r="G209" s="17" t="s">
        <v>107</v>
      </c>
      <c r="H209" s="17"/>
      <c r="I209" s="17"/>
      <c r="J209" s="17" t="s">
        <v>166</v>
      </c>
      <c r="K209" s="17" t="s">
        <v>339</v>
      </c>
      <c r="L209" s="17" t="s">
        <v>339</v>
      </c>
      <c r="M209" s="17" t="s">
        <v>340</v>
      </c>
    </row>
    <row r="210" spans="1:13" ht="60" customHeight="1" x14ac:dyDescent="0.25">
      <c r="A210" s="17" t="s">
        <v>553</v>
      </c>
      <c r="B210" s="17" t="s">
        <v>336</v>
      </c>
      <c r="C210" s="17" t="s">
        <v>547</v>
      </c>
      <c r="D210" s="17" t="s">
        <v>338</v>
      </c>
      <c r="E210" s="17" t="s">
        <v>339</v>
      </c>
      <c r="F210" s="17" t="s">
        <v>339</v>
      </c>
      <c r="G210" s="17" t="s">
        <v>107</v>
      </c>
      <c r="H210" s="17"/>
      <c r="I210" s="17"/>
      <c r="J210" s="17" t="s">
        <v>166</v>
      </c>
      <c r="K210" s="17" t="s">
        <v>339</v>
      </c>
      <c r="L210" s="17" t="s">
        <v>339</v>
      </c>
      <c r="M210" s="17" t="s">
        <v>340</v>
      </c>
    </row>
    <row r="211" spans="1:13" ht="60" customHeight="1" x14ac:dyDescent="0.25">
      <c r="A211" s="17" t="s">
        <v>554</v>
      </c>
      <c r="B211" s="17" t="s">
        <v>336</v>
      </c>
      <c r="C211" s="17" t="s">
        <v>547</v>
      </c>
      <c r="D211" s="17" t="s">
        <v>338</v>
      </c>
      <c r="E211" s="17" t="s">
        <v>339</v>
      </c>
      <c r="F211" s="17" t="s">
        <v>339</v>
      </c>
      <c r="G211" s="17" t="s">
        <v>107</v>
      </c>
      <c r="H211" s="17"/>
      <c r="I211" s="17"/>
      <c r="J211" s="17" t="s">
        <v>166</v>
      </c>
      <c r="K211" s="17" t="s">
        <v>339</v>
      </c>
      <c r="L211" s="17" t="s">
        <v>339</v>
      </c>
      <c r="M211" s="17" t="s">
        <v>340</v>
      </c>
    </row>
    <row r="212" spans="1:13" ht="60" customHeight="1" x14ac:dyDescent="0.25">
      <c r="A212" s="17" t="s">
        <v>555</v>
      </c>
      <c r="B212" s="17" t="s">
        <v>336</v>
      </c>
      <c r="C212" s="17" t="s">
        <v>547</v>
      </c>
      <c r="D212" s="17" t="s">
        <v>338</v>
      </c>
      <c r="E212" s="17" t="s">
        <v>339</v>
      </c>
      <c r="F212" s="17" t="s">
        <v>339</v>
      </c>
      <c r="G212" s="17" t="s">
        <v>107</v>
      </c>
      <c r="H212" s="17"/>
      <c r="I212" s="17"/>
      <c r="J212" s="17" t="s">
        <v>166</v>
      </c>
      <c r="K212" s="17" t="s">
        <v>339</v>
      </c>
      <c r="L212" s="17" t="s">
        <v>339</v>
      </c>
      <c r="M212" s="17" t="s">
        <v>340</v>
      </c>
    </row>
    <row r="213" spans="1:13" ht="60" customHeight="1" x14ac:dyDescent="0.25">
      <c r="A213" s="17" t="s">
        <v>556</v>
      </c>
      <c r="B213" s="17" t="s">
        <v>336</v>
      </c>
      <c r="C213" s="17" t="s">
        <v>547</v>
      </c>
      <c r="D213" s="17" t="s">
        <v>338</v>
      </c>
      <c r="E213" s="17" t="s">
        <v>339</v>
      </c>
      <c r="F213" s="17" t="s">
        <v>339</v>
      </c>
      <c r="G213" s="17" t="s">
        <v>107</v>
      </c>
      <c r="H213" s="17"/>
      <c r="I213" s="17"/>
      <c r="J213" s="17" t="s">
        <v>166</v>
      </c>
      <c r="K213" s="17" t="s">
        <v>339</v>
      </c>
      <c r="L213" s="17" t="s">
        <v>339</v>
      </c>
      <c r="M213" s="17" t="s">
        <v>340</v>
      </c>
    </row>
    <row r="214" spans="1:13" ht="60" customHeight="1" x14ac:dyDescent="0.25">
      <c r="A214" s="17" t="s">
        <v>557</v>
      </c>
      <c r="B214" s="17" t="s">
        <v>336</v>
      </c>
      <c r="C214" s="17" t="s">
        <v>547</v>
      </c>
      <c r="D214" s="17" t="s">
        <v>338</v>
      </c>
      <c r="E214" s="17" t="s">
        <v>339</v>
      </c>
      <c r="F214" s="17" t="s">
        <v>339</v>
      </c>
      <c r="G214" s="17" t="s">
        <v>107</v>
      </c>
      <c r="H214" s="17"/>
      <c r="I214" s="17"/>
      <c r="J214" s="17" t="s">
        <v>166</v>
      </c>
      <c r="K214" s="17" t="s">
        <v>339</v>
      </c>
      <c r="L214" s="17" t="s">
        <v>339</v>
      </c>
      <c r="M214" s="17" t="s">
        <v>340</v>
      </c>
    </row>
    <row r="215" spans="1:13" ht="60" customHeight="1" x14ac:dyDescent="0.25">
      <c r="A215" s="17" t="s">
        <v>558</v>
      </c>
      <c r="B215" s="17" t="s">
        <v>336</v>
      </c>
      <c r="C215" s="17" t="s">
        <v>547</v>
      </c>
      <c r="D215" s="17" t="s">
        <v>338</v>
      </c>
      <c r="E215" s="17" t="s">
        <v>339</v>
      </c>
      <c r="F215" s="17" t="s">
        <v>339</v>
      </c>
      <c r="G215" s="17" t="s">
        <v>107</v>
      </c>
      <c r="H215" s="17"/>
      <c r="I215" s="17"/>
      <c r="J215" s="17" t="s">
        <v>166</v>
      </c>
      <c r="K215" s="17" t="s">
        <v>339</v>
      </c>
      <c r="L215" s="17" t="s">
        <v>339</v>
      </c>
      <c r="M215" s="17" t="s">
        <v>340</v>
      </c>
    </row>
    <row r="216" spans="1:13" ht="60" customHeight="1" x14ac:dyDescent="0.25">
      <c r="A216" s="17" t="s">
        <v>559</v>
      </c>
      <c r="B216" s="17" t="s">
        <v>336</v>
      </c>
      <c r="C216" s="17" t="s">
        <v>547</v>
      </c>
      <c r="D216" s="17" t="s">
        <v>338</v>
      </c>
      <c r="E216" s="17" t="s">
        <v>339</v>
      </c>
      <c r="F216" s="17" t="s">
        <v>339</v>
      </c>
      <c r="G216" s="17" t="s">
        <v>107</v>
      </c>
      <c r="H216" s="17"/>
      <c r="I216" s="17"/>
      <c r="J216" s="17" t="s">
        <v>166</v>
      </c>
      <c r="K216" s="17" t="s">
        <v>339</v>
      </c>
      <c r="L216" s="17" t="s">
        <v>339</v>
      </c>
      <c r="M216" s="17" t="s">
        <v>340</v>
      </c>
    </row>
    <row r="217" spans="1:13" ht="60" customHeight="1" x14ac:dyDescent="0.25">
      <c r="A217" s="17" t="s">
        <v>560</v>
      </c>
      <c r="B217" s="17" t="s">
        <v>336</v>
      </c>
      <c r="C217" s="17" t="s">
        <v>547</v>
      </c>
      <c r="D217" s="17" t="s">
        <v>338</v>
      </c>
      <c r="E217" s="17" t="s">
        <v>339</v>
      </c>
      <c r="F217" s="17" t="s">
        <v>339</v>
      </c>
      <c r="G217" s="17" t="s">
        <v>107</v>
      </c>
      <c r="H217" s="17"/>
      <c r="I217" s="17"/>
      <c r="J217" s="17" t="s">
        <v>166</v>
      </c>
      <c r="K217" s="17" t="s">
        <v>339</v>
      </c>
      <c r="L217" s="17" t="s">
        <v>339</v>
      </c>
      <c r="M217" s="17" t="s">
        <v>340</v>
      </c>
    </row>
    <row r="218" spans="1:13" ht="60" customHeight="1" x14ac:dyDescent="0.25">
      <c r="A218" s="17" t="s">
        <v>561</v>
      </c>
      <c r="B218" s="17" t="s">
        <v>336</v>
      </c>
      <c r="C218" s="17" t="s">
        <v>547</v>
      </c>
      <c r="D218" s="17" t="s">
        <v>338</v>
      </c>
      <c r="E218" s="17" t="s">
        <v>339</v>
      </c>
      <c r="F218" s="17" t="s">
        <v>339</v>
      </c>
      <c r="G218" s="17" t="s">
        <v>107</v>
      </c>
      <c r="H218" s="17"/>
      <c r="I218" s="17"/>
      <c r="J218" s="17" t="s">
        <v>166</v>
      </c>
      <c r="K218" s="17" t="s">
        <v>339</v>
      </c>
      <c r="L218" s="17" t="s">
        <v>339</v>
      </c>
      <c r="M218" s="17" t="s">
        <v>340</v>
      </c>
    </row>
    <row r="219" spans="1:13" ht="60" customHeight="1" x14ac:dyDescent="0.25">
      <c r="A219" s="17" t="s">
        <v>562</v>
      </c>
      <c r="B219" s="17" t="s">
        <v>336</v>
      </c>
      <c r="C219" s="17" t="s">
        <v>547</v>
      </c>
      <c r="D219" s="17" t="s">
        <v>338</v>
      </c>
      <c r="E219" s="17" t="s">
        <v>339</v>
      </c>
      <c r="F219" s="17" t="s">
        <v>339</v>
      </c>
      <c r="G219" s="17" t="s">
        <v>107</v>
      </c>
      <c r="H219" s="17"/>
      <c r="I219" s="17"/>
      <c r="J219" s="17" t="s">
        <v>166</v>
      </c>
      <c r="K219" s="17" t="s">
        <v>339</v>
      </c>
      <c r="L219" s="17" t="s">
        <v>339</v>
      </c>
      <c r="M219" s="17" t="s">
        <v>340</v>
      </c>
    </row>
    <row r="220" spans="1:13" ht="60" customHeight="1" x14ac:dyDescent="0.25">
      <c r="A220" s="17" t="s">
        <v>563</v>
      </c>
      <c r="B220" s="17" t="s">
        <v>336</v>
      </c>
      <c r="C220" s="17" t="s">
        <v>547</v>
      </c>
      <c r="D220" s="17" t="s">
        <v>338</v>
      </c>
      <c r="E220" s="17" t="s">
        <v>339</v>
      </c>
      <c r="F220" s="17" t="s">
        <v>339</v>
      </c>
      <c r="G220" s="17" t="s">
        <v>107</v>
      </c>
      <c r="H220" s="17"/>
      <c r="I220" s="17"/>
      <c r="J220" s="17" t="s">
        <v>166</v>
      </c>
      <c r="K220" s="17" t="s">
        <v>339</v>
      </c>
      <c r="L220" s="17" t="s">
        <v>339</v>
      </c>
      <c r="M220" s="17" t="s">
        <v>340</v>
      </c>
    </row>
    <row r="221" spans="1:13" ht="60" customHeight="1" x14ac:dyDescent="0.25">
      <c r="A221" s="17" t="s">
        <v>564</v>
      </c>
      <c r="B221" s="17" t="s">
        <v>336</v>
      </c>
      <c r="C221" s="17" t="s">
        <v>547</v>
      </c>
      <c r="D221" s="17" t="s">
        <v>338</v>
      </c>
      <c r="E221" s="17" t="s">
        <v>339</v>
      </c>
      <c r="F221" s="17" t="s">
        <v>339</v>
      </c>
      <c r="G221" s="17" t="s">
        <v>107</v>
      </c>
      <c r="H221" s="17"/>
      <c r="I221" s="17"/>
      <c r="J221" s="17" t="s">
        <v>166</v>
      </c>
      <c r="K221" s="17" t="s">
        <v>339</v>
      </c>
      <c r="L221" s="17" t="s">
        <v>339</v>
      </c>
      <c r="M221" s="17" t="s">
        <v>340</v>
      </c>
    </row>
    <row r="222" spans="1:13" ht="60" customHeight="1" x14ac:dyDescent="0.25">
      <c r="A222" s="17" t="s">
        <v>565</v>
      </c>
      <c r="B222" s="17" t="s">
        <v>336</v>
      </c>
      <c r="C222" s="17" t="s">
        <v>547</v>
      </c>
      <c r="D222" s="17" t="s">
        <v>338</v>
      </c>
      <c r="E222" s="17" t="s">
        <v>339</v>
      </c>
      <c r="F222" s="17" t="s">
        <v>339</v>
      </c>
      <c r="G222" s="17" t="s">
        <v>107</v>
      </c>
      <c r="H222" s="17"/>
      <c r="I222" s="17"/>
      <c r="J222" s="17" t="s">
        <v>166</v>
      </c>
      <c r="K222" s="17" t="s">
        <v>339</v>
      </c>
      <c r="L222" s="17" t="s">
        <v>339</v>
      </c>
      <c r="M222" s="17" t="s">
        <v>340</v>
      </c>
    </row>
    <row r="223" spans="1:13" ht="60" customHeight="1" x14ac:dyDescent="0.25">
      <c r="A223" s="17" t="s">
        <v>566</v>
      </c>
      <c r="B223" s="17" t="s">
        <v>336</v>
      </c>
      <c r="C223" s="17" t="s">
        <v>547</v>
      </c>
      <c r="D223" s="17" t="s">
        <v>338</v>
      </c>
      <c r="E223" s="17" t="s">
        <v>339</v>
      </c>
      <c r="F223" s="17" t="s">
        <v>339</v>
      </c>
      <c r="G223" s="17" t="s">
        <v>107</v>
      </c>
      <c r="H223" s="17"/>
      <c r="I223" s="17"/>
      <c r="J223" s="17" t="s">
        <v>166</v>
      </c>
      <c r="K223" s="17" t="s">
        <v>339</v>
      </c>
      <c r="L223" s="17" t="s">
        <v>339</v>
      </c>
      <c r="M223" s="17" t="s">
        <v>340</v>
      </c>
    </row>
    <row r="224" spans="1:13" ht="60" customHeight="1" x14ac:dyDescent="0.25">
      <c r="A224" s="17" t="s">
        <v>567</v>
      </c>
      <c r="B224" s="17" t="s">
        <v>336</v>
      </c>
      <c r="C224" s="17" t="s">
        <v>547</v>
      </c>
      <c r="D224" s="17" t="s">
        <v>338</v>
      </c>
      <c r="E224" s="17" t="s">
        <v>339</v>
      </c>
      <c r="F224" s="17" t="s">
        <v>339</v>
      </c>
      <c r="G224" s="17" t="s">
        <v>107</v>
      </c>
      <c r="H224" s="17"/>
      <c r="I224" s="17"/>
      <c r="J224" s="17" t="s">
        <v>166</v>
      </c>
      <c r="K224" s="17" t="s">
        <v>339</v>
      </c>
      <c r="L224" s="17" t="s">
        <v>339</v>
      </c>
      <c r="M224" s="17" t="s">
        <v>340</v>
      </c>
    </row>
    <row r="225" spans="1:13" ht="60" customHeight="1" x14ac:dyDescent="0.25">
      <c r="A225" s="17" t="s">
        <v>568</v>
      </c>
      <c r="B225" s="17" t="s">
        <v>336</v>
      </c>
      <c r="C225" s="17" t="s">
        <v>547</v>
      </c>
      <c r="D225" s="17" t="s">
        <v>338</v>
      </c>
      <c r="E225" s="17" t="s">
        <v>339</v>
      </c>
      <c r="F225" s="17" t="s">
        <v>339</v>
      </c>
      <c r="G225" s="17" t="s">
        <v>107</v>
      </c>
      <c r="H225" s="17"/>
      <c r="I225" s="17"/>
      <c r="J225" s="17" t="s">
        <v>166</v>
      </c>
      <c r="K225" s="17" t="s">
        <v>339</v>
      </c>
      <c r="L225" s="17" t="s">
        <v>339</v>
      </c>
      <c r="M225" s="17" t="s">
        <v>340</v>
      </c>
    </row>
    <row r="226" spans="1:13" ht="60" customHeight="1" x14ac:dyDescent="0.25">
      <c r="A226" s="17" t="s">
        <v>569</v>
      </c>
      <c r="B226" s="17" t="s">
        <v>336</v>
      </c>
      <c r="C226" s="17" t="s">
        <v>547</v>
      </c>
      <c r="D226" s="17" t="s">
        <v>338</v>
      </c>
      <c r="E226" s="17" t="s">
        <v>339</v>
      </c>
      <c r="F226" s="17" t="s">
        <v>339</v>
      </c>
      <c r="G226" s="17" t="s">
        <v>107</v>
      </c>
      <c r="H226" s="17"/>
      <c r="I226" s="17"/>
      <c r="J226" s="17" t="s">
        <v>166</v>
      </c>
      <c r="K226" s="17" t="s">
        <v>339</v>
      </c>
      <c r="L226" s="17" t="s">
        <v>339</v>
      </c>
      <c r="M226" s="17" t="s">
        <v>340</v>
      </c>
    </row>
    <row r="227" spans="1:13" ht="60" customHeight="1" x14ac:dyDescent="0.25">
      <c r="A227" s="17" t="s">
        <v>570</v>
      </c>
      <c r="B227" s="17" t="s">
        <v>336</v>
      </c>
      <c r="C227" s="17" t="s">
        <v>547</v>
      </c>
      <c r="D227" s="17" t="s">
        <v>338</v>
      </c>
      <c r="E227" s="17" t="s">
        <v>339</v>
      </c>
      <c r="F227" s="17" t="s">
        <v>339</v>
      </c>
      <c r="G227" s="17" t="s">
        <v>107</v>
      </c>
      <c r="H227" s="17"/>
      <c r="I227" s="17"/>
      <c r="J227" s="17" t="s">
        <v>166</v>
      </c>
      <c r="K227" s="17" t="s">
        <v>339</v>
      </c>
      <c r="L227" s="17" t="s">
        <v>339</v>
      </c>
      <c r="M227" s="17" t="s">
        <v>340</v>
      </c>
    </row>
    <row r="228" spans="1:13" ht="60" customHeight="1" x14ac:dyDescent="0.25">
      <c r="A228" s="17" t="s">
        <v>571</v>
      </c>
      <c r="B228" s="17" t="s">
        <v>336</v>
      </c>
      <c r="C228" s="17" t="s">
        <v>547</v>
      </c>
      <c r="D228" s="17" t="s">
        <v>338</v>
      </c>
      <c r="E228" s="17" t="s">
        <v>339</v>
      </c>
      <c r="F228" s="17" t="s">
        <v>339</v>
      </c>
      <c r="G228" s="17" t="s">
        <v>107</v>
      </c>
      <c r="H228" s="17"/>
      <c r="I228" s="17"/>
      <c r="J228" s="17" t="s">
        <v>166</v>
      </c>
      <c r="K228" s="17" t="s">
        <v>339</v>
      </c>
      <c r="L228" s="17" t="s">
        <v>339</v>
      </c>
      <c r="M228" s="17" t="s">
        <v>340</v>
      </c>
    </row>
    <row r="229" spans="1:13" ht="60" customHeight="1" x14ac:dyDescent="0.25">
      <c r="A229" s="17" t="s">
        <v>572</v>
      </c>
      <c r="B229" s="17" t="s">
        <v>336</v>
      </c>
      <c r="C229" s="17" t="s">
        <v>547</v>
      </c>
      <c r="D229" s="17" t="s">
        <v>338</v>
      </c>
      <c r="E229" s="17" t="s">
        <v>339</v>
      </c>
      <c r="F229" s="17" t="s">
        <v>339</v>
      </c>
      <c r="G229" s="17" t="s">
        <v>107</v>
      </c>
      <c r="H229" s="17"/>
      <c r="I229" s="17"/>
      <c r="J229" s="17" t="s">
        <v>166</v>
      </c>
      <c r="K229" s="17" t="s">
        <v>339</v>
      </c>
      <c r="L229" s="17" t="s">
        <v>339</v>
      </c>
      <c r="M229" s="17" t="s">
        <v>340</v>
      </c>
    </row>
    <row r="230" spans="1:13" ht="60" customHeight="1" x14ac:dyDescent="0.25">
      <c r="A230" s="17" t="s">
        <v>573</v>
      </c>
      <c r="B230" s="17" t="s">
        <v>336</v>
      </c>
      <c r="C230" s="17" t="s">
        <v>547</v>
      </c>
      <c r="D230" s="17" t="s">
        <v>338</v>
      </c>
      <c r="E230" s="17" t="s">
        <v>339</v>
      </c>
      <c r="F230" s="17" t="s">
        <v>339</v>
      </c>
      <c r="G230" s="17" t="s">
        <v>107</v>
      </c>
      <c r="H230" s="17"/>
      <c r="I230" s="17"/>
      <c r="J230" s="17" t="s">
        <v>166</v>
      </c>
      <c r="K230" s="17" t="s">
        <v>339</v>
      </c>
      <c r="L230" s="17" t="s">
        <v>339</v>
      </c>
      <c r="M230" s="17" t="s">
        <v>340</v>
      </c>
    </row>
    <row r="231" spans="1:13" ht="60" customHeight="1" x14ac:dyDescent="0.25">
      <c r="A231" s="17" t="s">
        <v>574</v>
      </c>
      <c r="B231" s="17" t="s">
        <v>336</v>
      </c>
      <c r="C231" s="17" t="s">
        <v>547</v>
      </c>
      <c r="D231" s="17" t="s">
        <v>338</v>
      </c>
      <c r="E231" s="17" t="s">
        <v>339</v>
      </c>
      <c r="F231" s="17" t="s">
        <v>339</v>
      </c>
      <c r="G231" s="17" t="s">
        <v>107</v>
      </c>
      <c r="H231" s="17"/>
      <c r="I231" s="17"/>
      <c r="J231" s="17" t="s">
        <v>166</v>
      </c>
      <c r="K231" s="17" t="s">
        <v>339</v>
      </c>
      <c r="L231" s="17" t="s">
        <v>339</v>
      </c>
      <c r="M231" s="17" t="s">
        <v>340</v>
      </c>
    </row>
    <row r="232" spans="1:13" ht="60" customHeight="1" x14ac:dyDescent="0.25">
      <c r="A232" s="17" t="s">
        <v>575</v>
      </c>
      <c r="B232" s="17" t="s">
        <v>336</v>
      </c>
      <c r="C232" s="17" t="s">
        <v>547</v>
      </c>
      <c r="D232" s="17" t="s">
        <v>338</v>
      </c>
      <c r="E232" s="17" t="s">
        <v>339</v>
      </c>
      <c r="F232" s="17" t="s">
        <v>339</v>
      </c>
      <c r="G232" s="17" t="s">
        <v>107</v>
      </c>
      <c r="H232" s="17"/>
      <c r="I232" s="17"/>
      <c r="J232" s="17" t="s">
        <v>166</v>
      </c>
      <c r="K232" s="17" t="s">
        <v>339</v>
      </c>
      <c r="L232" s="17" t="s">
        <v>339</v>
      </c>
      <c r="M232" s="17" t="s">
        <v>340</v>
      </c>
    </row>
    <row r="233" spans="1:13" ht="60" customHeight="1" x14ac:dyDescent="0.25">
      <c r="A233" s="17" t="s">
        <v>576</v>
      </c>
      <c r="B233" s="17" t="s">
        <v>336</v>
      </c>
      <c r="C233" s="17" t="s">
        <v>547</v>
      </c>
      <c r="D233" s="17" t="s">
        <v>338</v>
      </c>
      <c r="E233" s="17" t="s">
        <v>339</v>
      </c>
      <c r="F233" s="17" t="s">
        <v>339</v>
      </c>
      <c r="G233" s="17" t="s">
        <v>107</v>
      </c>
      <c r="H233" s="17"/>
      <c r="I233" s="17"/>
      <c r="J233" s="17" t="s">
        <v>166</v>
      </c>
      <c r="K233" s="17" t="s">
        <v>339</v>
      </c>
      <c r="L233" s="17" t="s">
        <v>339</v>
      </c>
      <c r="M233" s="17" t="s">
        <v>340</v>
      </c>
    </row>
    <row r="234" spans="1:13" ht="60" customHeight="1" x14ac:dyDescent="0.25">
      <c r="A234" s="17" t="s">
        <v>577</v>
      </c>
      <c r="B234" s="17" t="s">
        <v>336</v>
      </c>
      <c r="C234" s="17" t="s">
        <v>547</v>
      </c>
      <c r="D234" s="17" t="s">
        <v>338</v>
      </c>
      <c r="E234" s="17" t="s">
        <v>339</v>
      </c>
      <c r="F234" s="17" t="s">
        <v>339</v>
      </c>
      <c r="G234" s="17" t="s">
        <v>107</v>
      </c>
      <c r="H234" s="17"/>
      <c r="I234" s="17"/>
      <c r="J234" s="17" t="s">
        <v>166</v>
      </c>
      <c r="K234" s="17" t="s">
        <v>339</v>
      </c>
      <c r="L234" s="17" t="s">
        <v>339</v>
      </c>
      <c r="M234" s="17" t="s">
        <v>340</v>
      </c>
    </row>
    <row r="235" spans="1:13" ht="60" customHeight="1" x14ac:dyDescent="0.25">
      <c r="A235" s="17" t="s">
        <v>578</v>
      </c>
      <c r="B235" s="17" t="s">
        <v>336</v>
      </c>
      <c r="C235" s="17" t="s">
        <v>547</v>
      </c>
      <c r="D235" s="17" t="s">
        <v>338</v>
      </c>
      <c r="E235" s="17" t="s">
        <v>339</v>
      </c>
      <c r="F235" s="17" t="s">
        <v>339</v>
      </c>
      <c r="G235" s="17" t="s">
        <v>107</v>
      </c>
      <c r="H235" s="17"/>
      <c r="I235" s="17"/>
      <c r="J235" s="17" t="s">
        <v>166</v>
      </c>
      <c r="K235" s="17" t="s">
        <v>339</v>
      </c>
      <c r="L235" s="17" t="s">
        <v>339</v>
      </c>
      <c r="M235" s="17" t="s">
        <v>340</v>
      </c>
    </row>
    <row r="236" spans="1:13" ht="60" customHeight="1" x14ac:dyDescent="0.25">
      <c r="A236" s="17" t="s">
        <v>579</v>
      </c>
      <c r="B236" s="17" t="s">
        <v>336</v>
      </c>
      <c r="C236" s="17" t="s">
        <v>547</v>
      </c>
      <c r="D236" s="17" t="s">
        <v>338</v>
      </c>
      <c r="E236" s="17" t="s">
        <v>339</v>
      </c>
      <c r="F236" s="17" t="s">
        <v>339</v>
      </c>
      <c r="G236" s="17" t="s">
        <v>107</v>
      </c>
      <c r="H236" s="17"/>
      <c r="I236" s="17"/>
      <c r="J236" s="17" t="s">
        <v>166</v>
      </c>
      <c r="K236" s="17" t="s">
        <v>339</v>
      </c>
      <c r="L236" s="17" t="s">
        <v>339</v>
      </c>
      <c r="M236" s="17" t="s">
        <v>340</v>
      </c>
    </row>
    <row r="237" spans="1:13" ht="60" customHeight="1" x14ac:dyDescent="0.25">
      <c r="A237" s="17" t="s">
        <v>580</v>
      </c>
      <c r="B237" s="17" t="s">
        <v>336</v>
      </c>
      <c r="C237" s="17" t="s">
        <v>547</v>
      </c>
      <c r="D237" s="17" t="s">
        <v>338</v>
      </c>
      <c r="E237" s="17" t="s">
        <v>339</v>
      </c>
      <c r="F237" s="17" t="s">
        <v>339</v>
      </c>
      <c r="G237" s="17" t="s">
        <v>107</v>
      </c>
      <c r="H237" s="17"/>
      <c r="I237" s="17"/>
      <c r="J237" s="17" t="s">
        <v>166</v>
      </c>
      <c r="K237" s="17" t="s">
        <v>339</v>
      </c>
      <c r="L237" s="17" t="s">
        <v>339</v>
      </c>
      <c r="M237" s="17" t="s">
        <v>340</v>
      </c>
    </row>
    <row r="238" spans="1:13" ht="60" customHeight="1" x14ac:dyDescent="0.25">
      <c r="A238" s="17" t="s">
        <v>581</v>
      </c>
      <c r="B238" s="17" t="s">
        <v>336</v>
      </c>
      <c r="C238" s="17" t="s">
        <v>547</v>
      </c>
      <c r="D238" s="17" t="s">
        <v>338</v>
      </c>
      <c r="E238" s="17" t="s">
        <v>339</v>
      </c>
      <c r="F238" s="17" t="s">
        <v>339</v>
      </c>
      <c r="G238" s="17" t="s">
        <v>107</v>
      </c>
      <c r="H238" s="17"/>
      <c r="I238" s="17"/>
      <c r="J238" s="17" t="s">
        <v>166</v>
      </c>
      <c r="K238" s="17" t="s">
        <v>339</v>
      </c>
      <c r="L238" s="17" t="s">
        <v>339</v>
      </c>
      <c r="M238" s="17" t="s">
        <v>340</v>
      </c>
    </row>
    <row r="239" spans="1:13" ht="60" customHeight="1" x14ac:dyDescent="0.25">
      <c r="A239" s="17" t="s">
        <v>582</v>
      </c>
      <c r="B239" s="17" t="s">
        <v>336</v>
      </c>
      <c r="C239" s="17" t="s">
        <v>547</v>
      </c>
      <c r="D239" s="17" t="s">
        <v>338</v>
      </c>
      <c r="E239" s="17" t="s">
        <v>339</v>
      </c>
      <c r="F239" s="17" t="s">
        <v>339</v>
      </c>
      <c r="G239" s="17" t="s">
        <v>107</v>
      </c>
      <c r="H239" s="17"/>
      <c r="I239" s="17"/>
      <c r="J239" s="17" t="s">
        <v>166</v>
      </c>
      <c r="K239" s="17" t="s">
        <v>339</v>
      </c>
      <c r="L239" s="17" t="s">
        <v>339</v>
      </c>
      <c r="M239" s="17" t="s">
        <v>340</v>
      </c>
    </row>
    <row r="240" spans="1:13" ht="60" customHeight="1" x14ac:dyDescent="0.25">
      <c r="A240" s="17" t="s">
        <v>583</v>
      </c>
      <c r="B240" s="17" t="s">
        <v>336</v>
      </c>
      <c r="C240" s="17" t="s">
        <v>547</v>
      </c>
      <c r="D240" s="17" t="s">
        <v>338</v>
      </c>
      <c r="E240" s="17" t="s">
        <v>339</v>
      </c>
      <c r="F240" s="17" t="s">
        <v>339</v>
      </c>
      <c r="G240" s="17" t="s">
        <v>107</v>
      </c>
      <c r="H240" s="17"/>
      <c r="I240" s="17"/>
      <c r="J240" s="17" t="s">
        <v>166</v>
      </c>
      <c r="K240" s="17" t="s">
        <v>339</v>
      </c>
      <c r="L240" s="17" t="s">
        <v>339</v>
      </c>
      <c r="M240" s="17" t="s">
        <v>340</v>
      </c>
    </row>
    <row r="241" spans="1:13" ht="60" customHeight="1" x14ac:dyDescent="0.25">
      <c r="A241" s="17" t="s">
        <v>584</v>
      </c>
      <c r="B241" s="17" t="s">
        <v>336</v>
      </c>
      <c r="C241" s="17" t="s">
        <v>547</v>
      </c>
      <c r="D241" s="17" t="s">
        <v>338</v>
      </c>
      <c r="E241" s="17" t="s">
        <v>339</v>
      </c>
      <c r="F241" s="17" t="s">
        <v>339</v>
      </c>
      <c r="G241" s="17" t="s">
        <v>107</v>
      </c>
      <c r="H241" s="17"/>
      <c r="I241" s="17"/>
      <c r="J241" s="17" t="s">
        <v>166</v>
      </c>
      <c r="K241" s="17" t="s">
        <v>339</v>
      </c>
      <c r="L241" s="17" t="s">
        <v>339</v>
      </c>
      <c r="M241" s="17" t="s">
        <v>340</v>
      </c>
    </row>
    <row r="242" spans="1:13" ht="60" customHeight="1" x14ac:dyDescent="0.25">
      <c r="A242" s="17" t="s">
        <v>585</v>
      </c>
      <c r="B242" s="17" t="s">
        <v>336</v>
      </c>
      <c r="C242" s="17" t="s">
        <v>547</v>
      </c>
      <c r="D242" s="17" t="s">
        <v>338</v>
      </c>
      <c r="E242" s="17" t="s">
        <v>339</v>
      </c>
      <c r="F242" s="17" t="s">
        <v>339</v>
      </c>
      <c r="G242" s="17" t="s">
        <v>107</v>
      </c>
      <c r="H242" s="17"/>
      <c r="I242" s="17"/>
      <c r="J242" s="17" t="s">
        <v>166</v>
      </c>
      <c r="K242" s="17" t="s">
        <v>339</v>
      </c>
      <c r="L242" s="17" t="s">
        <v>339</v>
      </c>
      <c r="M242" s="17" t="s">
        <v>340</v>
      </c>
    </row>
    <row r="243" spans="1:13" ht="60" customHeight="1" x14ac:dyDescent="0.25">
      <c r="A243" s="17" t="s">
        <v>586</v>
      </c>
      <c r="B243" s="17" t="s">
        <v>336</v>
      </c>
      <c r="C243" s="17" t="s">
        <v>547</v>
      </c>
      <c r="D243" s="17" t="s">
        <v>338</v>
      </c>
      <c r="E243" s="17" t="s">
        <v>339</v>
      </c>
      <c r="F243" s="17" t="s">
        <v>339</v>
      </c>
      <c r="G243" s="17" t="s">
        <v>107</v>
      </c>
      <c r="H243" s="17"/>
      <c r="I243" s="17"/>
      <c r="J243" s="17" t="s">
        <v>166</v>
      </c>
      <c r="K243" s="17" t="s">
        <v>339</v>
      </c>
      <c r="L243" s="17" t="s">
        <v>339</v>
      </c>
      <c r="M243" s="17" t="s">
        <v>340</v>
      </c>
    </row>
    <row r="244" spans="1:13" ht="60" customHeight="1" x14ac:dyDescent="0.25">
      <c r="A244" s="17" t="s">
        <v>587</v>
      </c>
      <c r="B244" s="17" t="s">
        <v>336</v>
      </c>
      <c r="C244" s="17" t="s">
        <v>547</v>
      </c>
      <c r="D244" s="17" t="s">
        <v>338</v>
      </c>
      <c r="E244" s="17" t="s">
        <v>339</v>
      </c>
      <c r="F244" s="17" t="s">
        <v>339</v>
      </c>
      <c r="G244" s="17" t="s">
        <v>107</v>
      </c>
      <c r="H244" s="17"/>
      <c r="I244" s="17"/>
      <c r="J244" s="17" t="s">
        <v>166</v>
      </c>
      <c r="K244" s="17" t="s">
        <v>339</v>
      </c>
      <c r="L244" s="17" t="s">
        <v>339</v>
      </c>
      <c r="M244" s="17" t="s">
        <v>340</v>
      </c>
    </row>
    <row r="245" spans="1:13" ht="60" customHeight="1" x14ac:dyDescent="0.25">
      <c r="A245" s="17" t="s">
        <v>588</v>
      </c>
      <c r="B245" s="17" t="s">
        <v>336</v>
      </c>
      <c r="C245" s="17" t="s">
        <v>547</v>
      </c>
      <c r="D245" s="17" t="s">
        <v>338</v>
      </c>
      <c r="E245" s="17" t="s">
        <v>339</v>
      </c>
      <c r="F245" s="17" t="s">
        <v>339</v>
      </c>
      <c r="G245" s="17" t="s">
        <v>107</v>
      </c>
      <c r="H245" s="17"/>
      <c r="I245" s="17"/>
      <c r="J245" s="17" t="s">
        <v>166</v>
      </c>
      <c r="K245" s="17" t="s">
        <v>339</v>
      </c>
      <c r="L245" s="17" t="s">
        <v>339</v>
      </c>
      <c r="M245" s="17" t="s">
        <v>340</v>
      </c>
    </row>
    <row r="246" spans="1:13" ht="60" customHeight="1" x14ac:dyDescent="0.25">
      <c r="A246" s="17" t="s">
        <v>589</v>
      </c>
      <c r="B246" s="17" t="s">
        <v>336</v>
      </c>
      <c r="C246" s="17" t="s">
        <v>547</v>
      </c>
      <c r="D246" s="17" t="s">
        <v>338</v>
      </c>
      <c r="E246" s="17" t="s">
        <v>339</v>
      </c>
      <c r="F246" s="17" t="s">
        <v>339</v>
      </c>
      <c r="G246" s="17" t="s">
        <v>107</v>
      </c>
      <c r="H246" s="17"/>
      <c r="I246" s="17"/>
      <c r="J246" s="17" t="s">
        <v>166</v>
      </c>
      <c r="K246" s="17" t="s">
        <v>339</v>
      </c>
      <c r="L246" s="17" t="s">
        <v>339</v>
      </c>
      <c r="M246" s="17" t="s">
        <v>340</v>
      </c>
    </row>
    <row r="247" spans="1:13" ht="60" customHeight="1" x14ac:dyDescent="0.25">
      <c r="A247" s="17" t="s">
        <v>590</v>
      </c>
      <c r="B247" s="17" t="s">
        <v>336</v>
      </c>
      <c r="C247" s="17" t="s">
        <v>547</v>
      </c>
      <c r="D247" s="17" t="s">
        <v>338</v>
      </c>
      <c r="E247" s="17" t="s">
        <v>339</v>
      </c>
      <c r="F247" s="17" t="s">
        <v>339</v>
      </c>
      <c r="G247" s="17" t="s">
        <v>107</v>
      </c>
      <c r="H247" s="17"/>
      <c r="I247" s="17"/>
      <c r="J247" s="17" t="s">
        <v>166</v>
      </c>
      <c r="K247" s="17" t="s">
        <v>339</v>
      </c>
      <c r="L247" s="17" t="s">
        <v>339</v>
      </c>
      <c r="M247" s="17" t="s">
        <v>340</v>
      </c>
    </row>
    <row r="248" spans="1:13" ht="60" customHeight="1" x14ac:dyDescent="0.25">
      <c r="A248" s="17" t="s">
        <v>591</v>
      </c>
      <c r="B248" s="17" t="s">
        <v>336</v>
      </c>
      <c r="C248" s="17" t="s">
        <v>547</v>
      </c>
      <c r="D248" s="17" t="s">
        <v>338</v>
      </c>
      <c r="E248" s="17" t="s">
        <v>339</v>
      </c>
      <c r="F248" s="17" t="s">
        <v>339</v>
      </c>
      <c r="G248" s="17" t="s">
        <v>107</v>
      </c>
      <c r="H248" s="17"/>
      <c r="I248" s="17"/>
      <c r="J248" s="17" t="s">
        <v>166</v>
      </c>
      <c r="K248" s="17" t="s">
        <v>339</v>
      </c>
      <c r="L248" s="17" t="s">
        <v>339</v>
      </c>
      <c r="M248" s="17" t="s">
        <v>340</v>
      </c>
    </row>
    <row r="249" spans="1:13" ht="60" customHeight="1" x14ac:dyDescent="0.25">
      <c r="A249" s="17" t="s">
        <v>592</v>
      </c>
      <c r="B249" s="17" t="s">
        <v>336</v>
      </c>
      <c r="C249" s="17" t="s">
        <v>547</v>
      </c>
      <c r="D249" s="17" t="s">
        <v>338</v>
      </c>
      <c r="E249" s="17" t="s">
        <v>339</v>
      </c>
      <c r="F249" s="17" t="s">
        <v>339</v>
      </c>
      <c r="G249" s="17" t="s">
        <v>107</v>
      </c>
      <c r="H249" s="17"/>
      <c r="I249" s="17"/>
      <c r="J249" s="17" t="s">
        <v>166</v>
      </c>
      <c r="K249" s="17" t="s">
        <v>339</v>
      </c>
      <c r="L249" s="17" t="s">
        <v>339</v>
      </c>
      <c r="M249" s="17" t="s">
        <v>340</v>
      </c>
    </row>
    <row r="250" spans="1:13" ht="60" customHeight="1" x14ac:dyDescent="0.25">
      <c r="A250" s="17" t="s">
        <v>593</v>
      </c>
      <c r="B250" s="17" t="s">
        <v>336</v>
      </c>
      <c r="C250" s="17" t="s">
        <v>547</v>
      </c>
      <c r="D250" s="17" t="s">
        <v>338</v>
      </c>
      <c r="E250" s="17" t="s">
        <v>339</v>
      </c>
      <c r="F250" s="17" t="s">
        <v>339</v>
      </c>
      <c r="G250" s="17" t="s">
        <v>107</v>
      </c>
      <c r="H250" s="17"/>
      <c r="I250" s="17"/>
      <c r="J250" s="17" t="s">
        <v>166</v>
      </c>
      <c r="K250" s="17" t="s">
        <v>339</v>
      </c>
      <c r="L250" s="17" t="s">
        <v>339</v>
      </c>
      <c r="M250" s="17" t="s">
        <v>340</v>
      </c>
    </row>
    <row r="251" spans="1:13" ht="60" customHeight="1" x14ac:dyDescent="0.25">
      <c r="A251" s="17" t="s">
        <v>594</v>
      </c>
      <c r="B251" s="17" t="s">
        <v>336</v>
      </c>
      <c r="C251" s="17" t="s">
        <v>547</v>
      </c>
      <c r="D251" s="17" t="s">
        <v>338</v>
      </c>
      <c r="E251" s="17" t="s">
        <v>339</v>
      </c>
      <c r="F251" s="17" t="s">
        <v>339</v>
      </c>
      <c r="G251" s="17" t="s">
        <v>107</v>
      </c>
      <c r="H251" s="17"/>
      <c r="I251" s="17"/>
      <c r="J251" s="17" t="s">
        <v>166</v>
      </c>
      <c r="K251" s="17" t="s">
        <v>339</v>
      </c>
      <c r="L251" s="17" t="s">
        <v>339</v>
      </c>
      <c r="M251" s="17" t="s">
        <v>340</v>
      </c>
    </row>
    <row r="252" spans="1:13" ht="60" customHeight="1" x14ac:dyDescent="0.25">
      <c r="A252" s="17" t="s">
        <v>595</v>
      </c>
      <c r="B252" s="17" t="s">
        <v>336</v>
      </c>
      <c r="C252" s="17" t="s">
        <v>547</v>
      </c>
      <c r="D252" s="17" t="s">
        <v>338</v>
      </c>
      <c r="E252" s="17" t="s">
        <v>339</v>
      </c>
      <c r="F252" s="17" t="s">
        <v>339</v>
      </c>
      <c r="G252" s="17" t="s">
        <v>107</v>
      </c>
      <c r="H252" s="17"/>
      <c r="I252" s="17"/>
      <c r="J252" s="17" t="s">
        <v>166</v>
      </c>
      <c r="K252" s="17" t="s">
        <v>339</v>
      </c>
      <c r="L252" s="17" t="s">
        <v>339</v>
      </c>
      <c r="M252" s="17" t="s">
        <v>340</v>
      </c>
    </row>
    <row r="253" spans="1:13" ht="60" customHeight="1" x14ac:dyDescent="0.25">
      <c r="A253" s="17" t="s">
        <v>596</v>
      </c>
      <c r="B253" s="17" t="s">
        <v>336</v>
      </c>
      <c r="C253" s="17" t="s">
        <v>547</v>
      </c>
      <c r="D253" s="17" t="s">
        <v>338</v>
      </c>
      <c r="E253" s="17" t="s">
        <v>339</v>
      </c>
      <c r="F253" s="17" t="s">
        <v>339</v>
      </c>
      <c r="G253" s="17" t="s">
        <v>107</v>
      </c>
      <c r="H253" s="17"/>
      <c r="I253" s="17"/>
      <c r="J253" s="17" t="s">
        <v>166</v>
      </c>
      <c r="K253" s="17" t="s">
        <v>339</v>
      </c>
      <c r="L253" s="17" t="s">
        <v>339</v>
      </c>
      <c r="M253" s="17" t="s">
        <v>340</v>
      </c>
    </row>
    <row r="254" spans="1:13" ht="60" customHeight="1" x14ac:dyDescent="0.25">
      <c r="A254" s="17" t="s">
        <v>597</v>
      </c>
      <c r="B254" s="17" t="s">
        <v>336</v>
      </c>
      <c r="C254" s="17" t="s">
        <v>547</v>
      </c>
      <c r="D254" s="17" t="s">
        <v>338</v>
      </c>
      <c r="E254" s="17" t="s">
        <v>339</v>
      </c>
      <c r="F254" s="17" t="s">
        <v>339</v>
      </c>
      <c r="G254" s="17" t="s">
        <v>107</v>
      </c>
      <c r="H254" s="17"/>
      <c r="I254" s="17"/>
      <c r="J254" s="17" t="s">
        <v>166</v>
      </c>
      <c r="K254" s="17" t="s">
        <v>339</v>
      </c>
      <c r="L254" s="17" t="s">
        <v>339</v>
      </c>
      <c r="M254" s="17" t="s">
        <v>340</v>
      </c>
    </row>
    <row r="255" spans="1:13" ht="60" customHeight="1" x14ac:dyDescent="0.25">
      <c r="A255" s="17" t="s">
        <v>598</v>
      </c>
      <c r="B255" s="17" t="s">
        <v>336</v>
      </c>
      <c r="C255" s="17" t="s">
        <v>547</v>
      </c>
      <c r="D255" s="17" t="s">
        <v>338</v>
      </c>
      <c r="E255" s="17" t="s">
        <v>339</v>
      </c>
      <c r="F255" s="17" t="s">
        <v>339</v>
      </c>
      <c r="G255" s="17" t="s">
        <v>107</v>
      </c>
      <c r="H255" s="17"/>
      <c r="I255" s="17"/>
      <c r="J255" s="17" t="s">
        <v>166</v>
      </c>
      <c r="K255" s="17" t="s">
        <v>339</v>
      </c>
      <c r="L255" s="17" t="s">
        <v>339</v>
      </c>
      <c r="M255" s="17" t="s">
        <v>340</v>
      </c>
    </row>
    <row r="256" spans="1:13" ht="60" customHeight="1" x14ac:dyDescent="0.25">
      <c r="A256" s="17" t="s">
        <v>599</v>
      </c>
      <c r="B256" s="17" t="s">
        <v>336</v>
      </c>
      <c r="C256" s="17" t="s">
        <v>547</v>
      </c>
      <c r="D256" s="17" t="s">
        <v>338</v>
      </c>
      <c r="E256" s="17" t="s">
        <v>339</v>
      </c>
      <c r="F256" s="17" t="s">
        <v>339</v>
      </c>
      <c r="G256" s="17" t="s">
        <v>107</v>
      </c>
      <c r="H256" s="17"/>
      <c r="I256" s="17"/>
      <c r="J256" s="17" t="s">
        <v>166</v>
      </c>
      <c r="K256" s="17" t="s">
        <v>339</v>
      </c>
      <c r="L256" s="17" t="s">
        <v>339</v>
      </c>
      <c r="M256" s="17" t="s">
        <v>340</v>
      </c>
    </row>
    <row r="257" spans="1:13" ht="60" customHeight="1" x14ac:dyDescent="0.25">
      <c r="A257" s="17" t="s">
        <v>600</v>
      </c>
      <c r="B257" s="17" t="s">
        <v>336</v>
      </c>
      <c r="C257" s="17" t="s">
        <v>547</v>
      </c>
      <c r="D257" s="17" t="s">
        <v>338</v>
      </c>
      <c r="E257" s="17" t="s">
        <v>339</v>
      </c>
      <c r="F257" s="17" t="s">
        <v>339</v>
      </c>
      <c r="G257" s="17" t="s">
        <v>107</v>
      </c>
      <c r="H257" s="17"/>
      <c r="I257" s="17"/>
      <c r="J257" s="17" t="s">
        <v>166</v>
      </c>
      <c r="K257" s="17" t="s">
        <v>339</v>
      </c>
      <c r="L257" s="17" t="s">
        <v>339</v>
      </c>
      <c r="M257" s="17" t="s">
        <v>340</v>
      </c>
    </row>
    <row r="258" spans="1:13" ht="60" customHeight="1" x14ac:dyDescent="0.25">
      <c r="A258" s="17" t="s">
        <v>601</v>
      </c>
      <c r="B258" s="17" t="s">
        <v>336</v>
      </c>
      <c r="C258" s="17" t="s">
        <v>547</v>
      </c>
      <c r="D258" s="17" t="s">
        <v>338</v>
      </c>
      <c r="E258" s="17" t="s">
        <v>339</v>
      </c>
      <c r="F258" s="17" t="s">
        <v>339</v>
      </c>
      <c r="G258" s="17" t="s">
        <v>107</v>
      </c>
      <c r="H258" s="17"/>
      <c r="I258" s="17"/>
      <c r="J258" s="17" t="s">
        <v>166</v>
      </c>
      <c r="K258" s="17" t="s">
        <v>339</v>
      </c>
      <c r="L258" s="17" t="s">
        <v>339</v>
      </c>
      <c r="M258" s="17" t="s">
        <v>340</v>
      </c>
    </row>
    <row r="259" spans="1:13" ht="60" customHeight="1" x14ac:dyDescent="0.25">
      <c r="A259" s="17" t="s">
        <v>602</v>
      </c>
      <c r="B259" s="17" t="s">
        <v>336</v>
      </c>
      <c r="C259" s="17" t="s">
        <v>547</v>
      </c>
      <c r="D259" s="17" t="s">
        <v>338</v>
      </c>
      <c r="E259" s="17" t="s">
        <v>339</v>
      </c>
      <c r="F259" s="17" t="s">
        <v>339</v>
      </c>
      <c r="G259" s="17" t="s">
        <v>107</v>
      </c>
      <c r="H259" s="17"/>
      <c r="I259" s="17"/>
      <c r="J259" s="17" t="s">
        <v>166</v>
      </c>
      <c r="K259" s="17" t="s">
        <v>339</v>
      </c>
      <c r="L259" s="17" t="s">
        <v>339</v>
      </c>
      <c r="M259" s="17" t="s">
        <v>340</v>
      </c>
    </row>
    <row r="260" spans="1:13" ht="60" customHeight="1" x14ac:dyDescent="0.25">
      <c r="A260" s="17" t="s">
        <v>603</v>
      </c>
      <c r="B260" s="17" t="s">
        <v>336</v>
      </c>
      <c r="C260" s="17" t="s">
        <v>547</v>
      </c>
      <c r="D260" s="17" t="s">
        <v>338</v>
      </c>
      <c r="E260" s="17" t="s">
        <v>339</v>
      </c>
      <c r="F260" s="17" t="s">
        <v>339</v>
      </c>
      <c r="G260" s="17" t="s">
        <v>107</v>
      </c>
      <c r="H260" s="17"/>
      <c r="I260" s="17"/>
      <c r="J260" s="17" t="s">
        <v>166</v>
      </c>
      <c r="K260" s="17" t="s">
        <v>339</v>
      </c>
      <c r="L260" s="17" t="s">
        <v>339</v>
      </c>
      <c r="M260" s="17" t="s">
        <v>340</v>
      </c>
    </row>
    <row r="261" spans="1:13" ht="60" customHeight="1" x14ac:dyDescent="0.25">
      <c r="A261" s="17" t="s">
        <v>604</v>
      </c>
      <c r="B261" s="17" t="s">
        <v>336</v>
      </c>
      <c r="C261" s="17" t="s">
        <v>547</v>
      </c>
      <c r="D261" s="17" t="s">
        <v>338</v>
      </c>
      <c r="E261" s="17" t="s">
        <v>339</v>
      </c>
      <c r="F261" s="17" t="s">
        <v>339</v>
      </c>
      <c r="G261" s="17" t="s">
        <v>107</v>
      </c>
      <c r="H261" s="17"/>
      <c r="I261" s="17"/>
      <c r="J261" s="17" t="s">
        <v>166</v>
      </c>
      <c r="K261" s="17" t="s">
        <v>339</v>
      </c>
      <c r="L261" s="17" t="s">
        <v>339</v>
      </c>
      <c r="M261" s="17" t="s">
        <v>340</v>
      </c>
    </row>
    <row r="262" spans="1:13" ht="60" customHeight="1" x14ac:dyDescent="0.25">
      <c r="A262" s="17" t="s">
        <v>605</v>
      </c>
      <c r="B262" s="17" t="s">
        <v>336</v>
      </c>
      <c r="C262" s="17" t="s">
        <v>547</v>
      </c>
      <c r="D262" s="17" t="s">
        <v>338</v>
      </c>
      <c r="E262" s="17" t="s">
        <v>339</v>
      </c>
      <c r="F262" s="17" t="s">
        <v>339</v>
      </c>
      <c r="G262" s="17" t="s">
        <v>107</v>
      </c>
      <c r="H262" s="17"/>
      <c r="I262" s="17"/>
      <c r="J262" s="17" t="s">
        <v>166</v>
      </c>
      <c r="K262" s="17" t="s">
        <v>339</v>
      </c>
      <c r="L262" s="17" t="s">
        <v>339</v>
      </c>
      <c r="M262" s="17" t="s">
        <v>340</v>
      </c>
    </row>
    <row r="263" spans="1:13" ht="60" customHeight="1" x14ac:dyDescent="0.25">
      <c r="A263" s="17" t="s">
        <v>606</v>
      </c>
      <c r="B263" s="17" t="s">
        <v>336</v>
      </c>
      <c r="C263" s="17" t="s">
        <v>547</v>
      </c>
      <c r="D263" s="17" t="s">
        <v>338</v>
      </c>
      <c r="E263" s="17" t="s">
        <v>339</v>
      </c>
      <c r="F263" s="17" t="s">
        <v>339</v>
      </c>
      <c r="G263" s="17" t="s">
        <v>107</v>
      </c>
      <c r="H263" s="17"/>
      <c r="I263" s="17"/>
      <c r="J263" s="17" t="s">
        <v>166</v>
      </c>
      <c r="K263" s="17" t="s">
        <v>339</v>
      </c>
      <c r="L263" s="17" t="s">
        <v>339</v>
      </c>
      <c r="M263" s="17" t="s">
        <v>340</v>
      </c>
    </row>
    <row r="264" spans="1:13" ht="60" customHeight="1" x14ac:dyDescent="0.25">
      <c r="A264" s="17" t="s">
        <v>607</v>
      </c>
      <c r="B264" s="17" t="s">
        <v>336</v>
      </c>
      <c r="C264" s="17" t="s">
        <v>547</v>
      </c>
      <c r="D264" s="17" t="s">
        <v>338</v>
      </c>
      <c r="E264" s="17" t="s">
        <v>339</v>
      </c>
      <c r="F264" s="17" t="s">
        <v>339</v>
      </c>
      <c r="G264" s="17" t="s">
        <v>107</v>
      </c>
      <c r="H264" s="17"/>
      <c r="I264" s="17"/>
      <c r="J264" s="17" t="s">
        <v>166</v>
      </c>
      <c r="K264" s="17" t="s">
        <v>339</v>
      </c>
      <c r="L264" s="17" t="s">
        <v>339</v>
      </c>
      <c r="M264" s="17" t="s">
        <v>340</v>
      </c>
    </row>
    <row r="265" spans="1:13" ht="60" customHeight="1" x14ac:dyDescent="0.25">
      <c r="A265" s="17" t="s">
        <v>608</v>
      </c>
      <c r="B265" s="17" t="s">
        <v>336</v>
      </c>
      <c r="C265" s="17" t="s">
        <v>547</v>
      </c>
      <c r="D265" s="17" t="s">
        <v>338</v>
      </c>
      <c r="E265" s="17" t="s">
        <v>339</v>
      </c>
      <c r="F265" s="17" t="s">
        <v>339</v>
      </c>
      <c r="G265" s="17" t="s">
        <v>107</v>
      </c>
      <c r="H265" s="17"/>
      <c r="I265" s="17"/>
      <c r="J265" s="17" t="s">
        <v>166</v>
      </c>
      <c r="K265" s="17" t="s">
        <v>339</v>
      </c>
      <c r="L265" s="17" t="s">
        <v>339</v>
      </c>
      <c r="M265" s="17" t="s">
        <v>340</v>
      </c>
    </row>
    <row r="266" spans="1:13" ht="60" customHeight="1" x14ac:dyDescent="0.25">
      <c r="A266" s="17" t="s">
        <v>609</v>
      </c>
      <c r="B266" s="17" t="s">
        <v>336</v>
      </c>
      <c r="C266" s="17" t="s">
        <v>547</v>
      </c>
      <c r="D266" s="17" t="s">
        <v>338</v>
      </c>
      <c r="E266" s="17" t="s">
        <v>339</v>
      </c>
      <c r="F266" s="17" t="s">
        <v>339</v>
      </c>
      <c r="G266" s="17" t="s">
        <v>107</v>
      </c>
      <c r="H266" s="17"/>
      <c r="I266" s="17"/>
      <c r="J266" s="17" t="s">
        <v>166</v>
      </c>
      <c r="K266" s="17" t="s">
        <v>339</v>
      </c>
      <c r="L266" s="17" t="s">
        <v>339</v>
      </c>
      <c r="M266" s="17" t="s">
        <v>340</v>
      </c>
    </row>
    <row r="267" spans="1:13" ht="60" customHeight="1" x14ac:dyDescent="0.25">
      <c r="A267" s="17" t="s">
        <v>610</v>
      </c>
      <c r="B267" s="17" t="s">
        <v>336</v>
      </c>
      <c r="C267" s="17" t="s">
        <v>547</v>
      </c>
      <c r="D267" s="17" t="s">
        <v>338</v>
      </c>
      <c r="E267" s="17" t="s">
        <v>339</v>
      </c>
      <c r="F267" s="17" t="s">
        <v>339</v>
      </c>
      <c r="G267" s="17" t="s">
        <v>107</v>
      </c>
      <c r="H267" s="17"/>
      <c r="I267" s="17"/>
      <c r="J267" s="17" t="s">
        <v>166</v>
      </c>
      <c r="K267" s="17" t="s">
        <v>339</v>
      </c>
      <c r="L267" s="17" t="s">
        <v>339</v>
      </c>
      <c r="M267" s="17" t="s">
        <v>340</v>
      </c>
    </row>
    <row r="268" spans="1:13" ht="60" customHeight="1" x14ac:dyDescent="0.25">
      <c r="A268" s="17" t="s">
        <v>611</v>
      </c>
      <c r="B268" s="17" t="s">
        <v>336</v>
      </c>
      <c r="C268" s="17" t="s">
        <v>547</v>
      </c>
      <c r="D268" s="17" t="s">
        <v>338</v>
      </c>
      <c r="E268" s="17" t="s">
        <v>339</v>
      </c>
      <c r="F268" s="17" t="s">
        <v>339</v>
      </c>
      <c r="G268" s="17" t="s">
        <v>107</v>
      </c>
      <c r="H268" s="17"/>
      <c r="I268" s="17"/>
      <c r="J268" s="17" t="s">
        <v>166</v>
      </c>
      <c r="K268" s="17" t="s">
        <v>339</v>
      </c>
      <c r="L268" s="17" t="s">
        <v>339</v>
      </c>
      <c r="M268" s="17" t="s">
        <v>340</v>
      </c>
    </row>
    <row r="269" spans="1:13" ht="60" customHeight="1" x14ac:dyDescent="0.25">
      <c r="A269" s="17" t="s">
        <v>612</v>
      </c>
      <c r="B269" s="17" t="s">
        <v>336</v>
      </c>
      <c r="C269" s="17" t="s">
        <v>547</v>
      </c>
      <c r="D269" s="17" t="s">
        <v>338</v>
      </c>
      <c r="E269" s="17" t="s">
        <v>339</v>
      </c>
      <c r="F269" s="17" t="s">
        <v>339</v>
      </c>
      <c r="G269" s="17" t="s">
        <v>107</v>
      </c>
      <c r="H269" s="17"/>
      <c r="I269" s="17"/>
      <c r="J269" s="17" t="s">
        <v>166</v>
      </c>
      <c r="K269" s="17" t="s">
        <v>339</v>
      </c>
      <c r="L269" s="17" t="s">
        <v>339</v>
      </c>
      <c r="M269" s="17" t="s">
        <v>340</v>
      </c>
    </row>
    <row r="270" spans="1:13" ht="60" customHeight="1" x14ac:dyDescent="0.25">
      <c r="A270" s="17" t="s">
        <v>613</v>
      </c>
      <c r="B270" s="17" t="s">
        <v>336</v>
      </c>
      <c r="C270" s="17" t="s">
        <v>547</v>
      </c>
      <c r="D270" s="17" t="s">
        <v>338</v>
      </c>
      <c r="E270" s="17" t="s">
        <v>339</v>
      </c>
      <c r="F270" s="17" t="s">
        <v>339</v>
      </c>
      <c r="G270" s="17" t="s">
        <v>107</v>
      </c>
      <c r="H270" s="17"/>
      <c r="I270" s="17"/>
      <c r="J270" s="17" t="s">
        <v>166</v>
      </c>
      <c r="K270" s="17" t="s">
        <v>339</v>
      </c>
      <c r="L270" s="17" t="s">
        <v>339</v>
      </c>
      <c r="M270" s="17" t="s">
        <v>340</v>
      </c>
    </row>
    <row r="271" spans="1:13" ht="60" customHeight="1" x14ac:dyDescent="0.25">
      <c r="A271" s="17" t="s">
        <v>614</v>
      </c>
      <c r="B271" s="17" t="s">
        <v>336</v>
      </c>
      <c r="C271" s="17" t="s">
        <v>547</v>
      </c>
      <c r="D271" s="17" t="s">
        <v>338</v>
      </c>
      <c r="E271" s="17" t="s">
        <v>339</v>
      </c>
      <c r="F271" s="17" t="s">
        <v>339</v>
      </c>
      <c r="G271" s="17" t="s">
        <v>107</v>
      </c>
      <c r="H271" s="17"/>
      <c r="I271" s="17"/>
      <c r="J271" s="17" t="s">
        <v>166</v>
      </c>
      <c r="K271" s="17" t="s">
        <v>339</v>
      </c>
      <c r="L271" s="17" t="s">
        <v>339</v>
      </c>
      <c r="M271" s="17" t="s">
        <v>340</v>
      </c>
    </row>
    <row r="272" spans="1:13" ht="60" customHeight="1" x14ac:dyDescent="0.25">
      <c r="A272" s="17" t="s">
        <v>615</v>
      </c>
      <c r="B272" s="17" t="s">
        <v>336</v>
      </c>
      <c r="C272" s="17" t="s">
        <v>547</v>
      </c>
      <c r="D272" s="17" t="s">
        <v>338</v>
      </c>
      <c r="E272" s="17" t="s">
        <v>339</v>
      </c>
      <c r="F272" s="17" t="s">
        <v>339</v>
      </c>
      <c r="G272" s="17" t="s">
        <v>107</v>
      </c>
      <c r="H272" s="17"/>
      <c r="I272" s="17"/>
      <c r="J272" s="17" t="s">
        <v>166</v>
      </c>
      <c r="K272" s="17" t="s">
        <v>339</v>
      </c>
      <c r="L272" s="17" t="s">
        <v>339</v>
      </c>
      <c r="M272" s="17" t="s">
        <v>340</v>
      </c>
    </row>
    <row r="273" spans="1:13" ht="60" customHeight="1" x14ac:dyDescent="0.25">
      <c r="A273" s="17" t="s">
        <v>616</v>
      </c>
      <c r="B273" s="17" t="s">
        <v>336</v>
      </c>
      <c r="C273" s="17" t="s">
        <v>547</v>
      </c>
      <c r="D273" s="17" t="s">
        <v>338</v>
      </c>
      <c r="E273" s="17" t="s">
        <v>339</v>
      </c>
      <c r="F273" s="17" t="s">
        <v>339</v>
      </c>
      <c r="G273" s="17" t="s">
        <v>107</v>
      </c>
      <c r="H273" s="17"/>
      <c r="I273" s="17"/>
      <c r="J273" s="17" t="s">
        <v>166</v>
      </c>
      <c r="K273" s="17" t="s">
        <v>339</v>
      </c>
      <c r="L273" s="17" t="s">
        <v>339</v>
      </c>
      <c r="M273" s="17" t="s">
        <v>340</v>
      </c>
    </row>
    <row r="274" spans="1:13" ht="60" customHeight="1" x14ac:dyDescent="0.25">
      <c r="A274" s="17" t="s">
        <v>617</v>
      </c>
      <c r="B274" s="17" t="s">
        <v>336</v>
      </c>
      <c r="C274" s="17" t="s">
        <v>547</v>
      </c>
      <c r="D274" s="17" t="s">
        <v>338</v>
      </c>
      <c r="E274" s="17" t="s">
        <v>339</v>
      </c>
      <c r="F274" s="17" t="s">
        <v>339</v>
      </c>
      <c r="G274" s="17" t="s">
        <v>107</v>
      </c>
      <c r="H274" s="17"/>
      <c r="I274" s="17"/>
      <c r="J274" s="17" t="s">
        <v>166</v>
      </c>
      <c r="K274" s="17" t="s">
        <v>339</v>
      </c>
      <c r="L274" s="17" t="s">
        <v>339</v>
      </c>
      <c r="M274" s="17" t="s">
        <v>340</v>
      </c>
    </row>
    <row r="275" spans="1:13" ht="60" customHeight="1" x14ac:dyDescent="0.25">
      <c r="A275" s="17" t="s">
        <v>618</v>
      </c>
      <c r="B275" s="17" t="s">
        <v>336</v>
      </c>
      <c r="C275" s="17" t="s">
        <v>547</v>
      </c>
      <c r="D275" s="17" t="s">
        <v>338</v>
      </c>
      <c r="E275" s="17" t="s">
        <v>339</v>
      </c>
      <c r="F275" s="17" t="s">
        <v>339</v>
      </c>
      <c r="G275" s="17" t="s">
        <v>107</v>
      </c>
      <c r="H275" s="17"/>
      <c r="I275" s="17"/>
      <c r="J275" s="17" t="s">
        <v>166</v>
      </c>
      <c r="K275" s="17" t="s">
        <v>339</v>
      </c>
      <c r="L275" s="17" t="s">
        <v>339</v>
      </c>
      <c r="M275" s="17" t="s">
        <v>340</v>
      </c>
    </row>
    <row r="276" spans="1:13" ht="60" customHeight="1" x14ac:dyDescent="0.25">
      <c r="A276" s="17" t="s">
        <v>619</v>
      </c>
      <c r="B276" s="17" t="s">
        <v>336</v>
      </c>
      <c r="C276" s="17" t="s">
        <v>547</v>
      </c>
      <c r="D276" s="17" t="s">
        <v>338</v>
      </c>
      <c r="E276" s="17" t="s">
        <v>339</v>
      </c>
      <c r="F276" s="17" t="s">
        <v>339</v>
      </c>
      <c r="G276" s="17" t="s">
        <v>107</v>
      </c>
      <c r="H276" s="17"/>
      <c r="I276" s="17"/>
      <c r="J276" s="17" t="s">
        <v>166</v>
      </c>
      <c r="K276" s="17" t="s">
        <v>339</v>
      </c>
      <c r="L276" s="17" t="s">
        <v>339</v>
      </c>
      <c r="M276" s="17" t="s">
        <v>340</v>
      </c>
    </row>
    <row r="277" spans="1:13" ht="60" customHeight="1" x14ac:dyDescent="0.25">
      <c r="A277" s="17" t="s">
        <v>620</v>
      </c>
      <c r="B277" s="17" t="s">
        <v>336</v>
      </c>
      <c r="C277" s="17" t="s">
        <v>547</v>
      </c>
      <c r="D277" s="17" t="s">
        <v>338</v>
      </c>
      <c r="E277" s="17" t="s">
        <v>339</v>
      </c>
      <c r="F277" s="17" t="s">
        <v>339</v>
      </c>
      <c r="G277" s="17" t="s">
        <v>107</v>
      </c>
      <c r="H277" s="17"/>
      <c r="I277" s="17"/>
      <c r="J277" s="17" t="s">
        <v>166</v>
      </c>
      <c r="K277" s="17" t="s">
        <v>339</v>
      </c>
      <c r="L277" s="17" t="s">
        <v>339</v>
      </c>
      <c r="M277" s="17" t="s">
        <v>340</v>
      </c>
    </row>
    <row r="278" spans="1:13" ht="60" customHeight="1" x14ac:dyDescent="0.25">
      <c r="A278" s="17" t="s">
        <v>621</v>
      </c>
      <c r="B278" s="17" t="s">
        <v>336</v>
      </c>
      <c r="C278" s="17" t="s">
        <v>547</v>
      </c>
      <c r="D278" s="17" t="s">
        <v>338</v>
      </c>
      <c r="E278" s="17" t="s">
        <v>339</v>
      </c>
      <c r="F278" s="17" t="s">
        <v>339</v>
      </c>
      <c r="G278" s="17" t="s">
        <v>107</v>
      </c>
      <c r="H278" s="17"/>
      <c r="I278" s="17"/>
      <c r="J278" s="17" t="s">
        <v>166</v>
      </c>
      <c r="K278" s="17" t="s">
        <v>339</v>
      </c>
      <c r="L278" s="17" t="s">
        <v>339</v>
      </c>
      <c r="M278" s="17" t="s">
        <v>340</v>
      </c>
    </row>
    <row r="279" spans="1:13" ht="60" customHeight="1" x14ac:dyDescent="0.25">
      <c r="A279" s="17" t="s">
        <v>622</v>
      </c>
      <c r="B279" s="17" t="s">
        <v>336</v>
      </c>
      <c r="C279" s="17" t="s">
        <v>547</v>
      </c>
      <c r="D279" s="17" t="s">
        <v>338</v>
      </c>
      <c r="E279" s="17" t="s">
        <v>339</v>
      </c>
      <c r="F279" s="17" t="s">
        <v>339</v>
      </c>
      <c r="G279" s="17" t="s">
        <v>107</v>
      </c>
      <c r="H279" s="17"/>
      <c r="I279" s="17"/>
      <c r="J279" s="17" t="s">
        <v>166</v>
      </c>
      <c r="K279" s="17" t="s">
        <v>339</v>
      </c>
      <c r="L279" s="17" t="s">
        <v>339</v>
      </c>
      <c r="M279" s="17" t="s">
        <v>340</v>
      </c>
    </row>
    <row r="280" spans="1:13" ht="60" customHeight="1" x14ac:dyDescent="0.25">
      <c r="A280" s="17" t="s">
        <v>623</v>
      </c>
      <c r="B280" s="17" t="s">
        <v>336</v>
      </c>
      <c r="C280" s="17" t="s">
        <v>624</v>
      </c>
      <c r="D280" s="17" t="s">
        <v>338</v>
      </c>
      <c r="E280" s="17" t="s">
        <v>339</v>
      </c>
      <c r="F280" s="17" t="s">
        <v>339</v>
      </c>
      <c r="G280" s="17" t="s">
        <v>107</v>
      </c>
      <c r="H280" s="17" t="s">
        <v>120</v>
      </c>
      <c r="I280" s="17" t="s">
        <v>388</v>
      </c>
      <c r="J280" s="17"/>
      <c r="K280" s="17" t="s">
        <v>339</v>
      </c>
      <c r="L280" s="17" t="s">
        <v>339</v>
      </c>
      <c r="M280" s="17" t="s">
        <v>340</v>
      </c>
    </row>
    <row r="281" spans="1:13" ht="60" customHeight="1" x14ac:dyDescent="0.25">
      <c r="A281" s="17" t="s">
        <v>625</v>
      </c>
      <c r="B281" s="17" t="s">
        <v>336</v>
      </c>
      <c r="C281" s="17" t="s">
        <v>624</v>
      </c>
      <c r="D281" s="17" t="s">
        <v>338</v>
      </c>
      <c r="E281" s="17" t="s">
        <v>339</v>
      </c>
      <c r="F281" s="17" t="s">
        <v>339</v>
      </c>
      <c r="G281" s="17" t="s">
        <v>107</v>
      </c>
      <c r="H281" s="17" t="s">
        <v>120</v>
      </c>
      <c r="I281" s="17" t="s">
        <v>388</v>
      </c>
      <c r="J281" s="17"/>
      <c r="K281" s="17" t="s">
        <v>339</v>
      </c>
      <c r="L281" s="17" t="s">
        <v>339</v>
      </c>
      <c r="M281" s="17" t="s">
        <v>340</v>
      </c>
    </row>
    <row r="282" spans="1:13" ht="60" customHeight="1" x14ac:dyDescent="0.25">
      <c r="A282" s="17" t="s">
        <v>626</v>
      </c>
      <c r="B282" s="17" t="s">
        <v>336</v>
      </c>
      <c r="C282" s="17" t="s">
        <v>624</v>
      </c>
      <c r="D282" s="17" t="s">
        <v>338</v>
      </c>
      <c r="E282" s="17" t="s">
        <v>339</v>
      </c>
      <c r="F282" s="17" t="s">
        <v>339</v>
      </c>
      <c r="G282" s="17" t="s">
        <v>107</v>
      </c>
      <c r="H282" s="17" t="s">
        <v>120</v>
      </c>
      <c r="I282" s="17" t="s">
        <v>388</v>
      </c>
      <c r="J282" s="17"/>
      <c r="K282" s="17" t="s">
        <v>339</v>
      </c>
      <c r="L282" s="17" t="s">
        <v>339</v>
      </c>
      <c r="M282" s="17" t="s">
        <v>340</v>
      </c>
    </row>
    <row r="283" spans="1:13" ht="60" customHeight="1" x14ac:dyDescent="0.25">
      <c r="A283" s="17" t="s">
        <v>627</v>
      </c>
      <c r="B283" s="17" t="s">
        <v>336</v>
      </c>
      <c r="C283" s="17" t="s">
        <v>624</v>
      </c>
      <c r="D283" s="17" t="s">
        <v>338</v>
      </c>
      <c r="E283" s="17" t="s">
        <v>339</v>
      </c>
      <c r="F283" s="17" t="s">
        <v>339</v>
      </c>
      <c r="G283" s="17" t="s">
        <v>107</v>
      </c>
      <c r="H283" s="17" t="s">
        <v>120</v>
      </c>
      <c r="I283" s="17" t="s">
        <v>388</v>
      </c>
      <c r="J283" s="17"/>
      <c r="K283" s="17" t="s">
        <v>339</v>
      </c>
      <c r="L283" s="17" t="s">
        <v>339</v>
      </c>
      <c r="M283" s="17" t="s">
        <v>340</v>
      </c>
    </row>
    <row r="284" spans="1:13" ht="60" customHeight="1" x14ac:dyDescent="0.25">
      <c r="A284" s="17" t="s">
        <v>628</v>
      </c>
      <c r="B284" s="17" t="s">
        <v>336</v>
      </c>
      <c r="C284" s="17" t="s">
        <v>624</v>
      </c>
      <c r="D284" s="17" t="s">
        <v>338</v>
      </c>
      <c r="E284" s="17" t="s">
        <v>339</v>
      </c>
      <c r="F284" s="17" t="s">
        <v>339</v>
      </c>
      <c r="G284" s="17" t="s">
        <v>107</v>
      </c>
      <c r="H284" s="17" t="s">
        <v>120</v>
      </c>
      <c r="I284" s="17" t="s">
        <v>388</v>
      </c>
      <c r="J284" s="17"/>
      <c r="K284" s="17" t="s">
        <v>339</v>
      </c>
      <c r="L284" s="17" t="s">
        <v>339</v>
      </c>
      <c r="M284" s="17" t="s">
        <v>340</v>
      </c>
    </row>
    <row r="285" spans="1:13" ht="60" customHeight="1" x14ac:dyDescent="0.25">
      <c r="A285" s="17" t="s">
        <v>629</v>
      </c>
      <c r="B285" s="17" t="s">
        <v>336</v>
      </c>
      <c r="C285" s="17" t="s">
        <v>624</v>
      </c>
      <c r="D285" s="17" t="s">
        <v>338</v>
      </c>
      <c r="E285" s="17" t="s">
        <v>339</v>
      </c>
      <c r="F285" s="17" t="s">
        <v>339</v>
      </c>
      <c r="G285" s="17" t="s">
        <v>107</v>
      </c>
      <c r="H285" s="17" t="s">
        <v>120</v>
      </c>
      <c r="I285" s="17" t="s">
        <v>388</v>
      </c>
      <c r="J285" s="17"/>
      <c r="K285" s="17" t="s">
        <v>339</v>
      </c>
      <c r="L285" s="17" t="s">
        <v>339</v>
      </c>
      <c r="M285" s="17" t="s">
        <v>340</v>
      </c>
    </row>
    <row r="286" spans="1:13" ht="60" customHeight="1" x14ac:dyDescent="0.25">
      <c r="A286" s="17" t="s">
        <v>630</v>
      </c>
      <c r="B286" s="17" t="s">
        <v>336</v>
      </c>
      <c r="C286" s="17" t="s">
        <v>631</v>
      </c>
      <c r="D286" s="17" t="s">
        <v>338</v>
      </c>
      <c r="E286" s="17" t="s">
        <v>339</v>
      </c>
      <c r="F286" s="17" t="s">
        <v>339</v>
      </c>
      <c r="G286" s="17" t="s">
        <v>107</v>
      </c>
      <c r="H286" s="17" t="s">
        <v>120</v>
      </c>
      <c r="I286" s="17" t="s">
        <v>388</v>
      </c>
      <c r="J286" s="17"/>
      <c r="K286" s="17" t="s">
        <v>339</v>
      </c>
      <c r="L286" s="17" t="s">
        <v>339</v>
      </c>
      <c r="M286" s="17" t="s">
        <v>340</v>
      </c>
    </row>
    <row r="287" spans="1:13" ht="60" customHeight="1" x14ac:dyDescent="0.25">
      <c r="A287" s="17" t="s">
        <v>632</v>
      </c>
      <c r="B287" s="17" t="s">
        <v>336</v>
      </c>
      <c r="C287" s="17" t="s">
        <v>624</v>
      </c>
      <c r="D287" s="17" t="s">
        <v>338</v>
      </c>
      <c r="E287" s="17" t="s">
        <v>339</v>
      </c>
      <c r="F287" s="17" t="s">
        <v>339</v>
      </c>
      <c r="G287" s="17" t="s">
        <v>107</v>
      </c>
      <c r="H287" s="17" t="s">
        <v>120</v>
      </c>
      <c r="I287" s="17" t="s">
        <v>388</v>
      </c>
      <c r="J287" s="17"/>
      <c r="K287" s="17" t="s">
        <v>339</v>
      </c>
      <c r="L287" s="17" t="s">
        <v>339</v>
      </c>
      <c r="M287" s="17" t="s">
        <v>340</v>
      </c>
    </row>
    <row r="288" spans="1:13" ht="60" customHeight="1" x14ac:dyDescent="0.25">
      <c r="A288" s="17" t="s">
        <v>633</v>
      </c>
      <c r="B288" s="17" t="s">
        <v>336</v>
      </c>
      <c r="C288" s="17" t="s">
        <v>624</v>
      </c>
      <c r="D288" s="17" t="s">
        <v>338</v>
      </c>
      <c r="E288" s="17" t="s">
        <v>339</v>
      </c>
      <c r="F288" s="17" t="s">
        <v>339</v>
      </c>
      <c r="G288" s="17" t="s">
        <v>107</v>
      </c>
      <c r="H288" s="17" t="s">
        <v>120</v>
      </c>
      <c r="I288" s="17" t="s">
        <v>388</v>
      </c>
      <c r="J288" s="17"/>
      <c r="K288" s="17" t="s">
        <v>339</v>
      </c>
      <c r="L288" s="17" t="s">
        <v>339</v>
      </c>
      <c r="M288" s="17" t="s">
        <v>340</v>
      </c>
    </row>
    <row r="289" spans="1:13" ht="60" customHeight="1" x14ac:dyDescent="0.25">
      <c r="A289" s="17" t="s">
        <v>634</v>
      </c>
      <c r="B289" s="17" t="s">
        <v>336</v>
      </c>
      <c r="C289" s="17" t="s">
        <v>624</v>
      </c>
      <c r="D289" s="17" t="s">
        <v>338</v>
      </c>
      <c r="E289" s="17" t="s">
        <v>339</v>
      </c>
      <c r="F289" s="17" t="s">
        <v>339</v>
      </c>
      <c r="G289" s="17" t="s">
        <v>107</v>
      </c>
      <c r="H289" s="17" t="s">
        <v>120</v>
      </c>
      <c r="I289" s="17" t="s">
        <v>388</v>
      </c>
      <c r="J289" s="17"/>
      <c r="K289" s="17" t="s">
        <v>339</v>
      </c>
      <c r="L289" s="17" t="s">
        <v>339</v>
      </c>
      <c r="M289" s="17" t="s">
        <v>340</v>
      </c>
    </row>
    <row r="290" spans="1:13" ht="60" customHeight="1" x14ac:dyDescent="0.25">
      <c r="A290" s="17" t="s">
        <v>635</v>
      </c>
      <c r="B290" s="17" t="s">
        <v>336</v>
      </c>
      <c r="C290" s="17" t="s">
        <v>624</v>
      </c>
      <c r="D290" s="17" t="s">
        <v>338</v>
      </c>
      <c r="E290" s="17" t="s">
        <v>339</v>
      </c>
      <c r="F290" s="17" t="s">
        <v>339</v>
      </c>
      <c r="G290" s="17" t="s">
        <v>107</v>
      </c>
      <c r="H290" s="17" t="s">
        <v>120</v>
      </c>
      <c r="I290" s="17" t="s">
        <v>388</v>
      </c>
      <c r="J290" s="17"/>
      <c r="K290" s="17" t="s">
        <v>339</v>
      </c>
      <c r="L290" s="17" t="s">
        <v>339</v>
      </c>
      <c r="M290" s="17" t="s">
        <v>340</v>
      </c>
    </row>
    <row r="291" spans="1:13" ht="60" customHeight="1" x14ac:dyDescent="0.25">
      <c r="A291" s="17" t="s">
        <v>636</v>
      </c>
      <c r="B291" s="17" t="s">
        <v>507</v>
      </c>
      <c r="C291" s="17" t="s">
        <v>637</v>
      </c>
      <c r="D291" s="17" t="s">
        <v>338</v>
      </c>
      <c r="E291" s="17" t="s">
        <v>339</v>
      </c>
      <c r="F291" s="17" t="s">
        <v>339</v>
      </c>
      <c r="G291" s="17" t="s">
        <v>145</v>
      </c>
      <c r="H291" s="17" t="s">
        <v>126</v>
      </c>
      <c r="I291" s="17" t="s">
        <v>388</v>
      </c>
      <c r="J291" s="17"/>
      <c r="K291" s="17" t="s">
        <v>339</v>
      </c>
      <c r="L291" s="17" t="s">
        <v>339</v>
      </c>
      <c r="M291" s="17" t="s">
        <v>340</v>
      </c>
    </row>
    <row r="292" spans="1:13" ht="60" customHeight="1" x14ac:dyDescent="0.25">
      <c r="A292" s="17" t="s">
        <v>638</v>
      </c>
      <c r="B292" s="17" t="s">
        <v>507</v>
      </c>
      <c r="C292" s="17" t="s">
        <v>637</v>
      </c>
      <c r="D292" s="17" t="s">
        <v>338</v>
      </c>
      <c r="E292" s="17" t="s">
        <v>339</v>
      </c>
      <c r="F292" s="17" t="s">
        <v>339</v>
      </c>
      <c r="G292" s="17" t="s">
        <v>145</v>
      </c>
      <c r="H292" s="17" t="s">
        <v>126</v>
      </c>
      <c r="I292" s="17" t="s">
        <v>388</v>
      </c>
      <c r="J292" s="17"/>
      <c r="K292" s="17" t="s">
        <v>339</v>
      </c>
      <c r="L292" s="17" t="s">
        <v>339</v>
      </c>
      <c r="M292" s="17" t="s">
        <v>340</v>
      </c>
    </row>
    <row r="293" spans="1:13" ht="60" customHeight="1" x14ac:dyDescent="0.25">
      <c r="A293" s="17" t="s">
        <v>639</v>
      </c>
      <c r="B293" s="17" t="s">
        <v>507</v>
      </c>
      <c r="C293" s="17" t="s">
        <v>637</v>
      </c>
      <c r="D293" s="17" t="s">
        <v>338</v>
      </c>
      <c r="E293" s="17" t="s">
        <v>339</v>
      </c>
      <c r="F293" s="17" t="s">
        <v>339</v>
      </c>
      <c r="G293" s="17" t="s">
        <v>145</v>
      </c>
      <c r="H293" s="17" t="s">
        <v>126</v>
      </c>
      <c r="I293" s="17" t="s">
        <v>388</v>
      </c>
      <c r="J293" s="17"/>
      <c r="K293" s="17" t="s">
        <v>339</v>
      </c>
      <c r="L293" s="17" t="s">
        <v>339</v>
      </c>
      <c r="M293" s="17" t="s">
        <v>340</v>
      </c>
    </row>
    <row r="294" spans="1:13" ht="60" customHeight="1" x14ac:dyDescent="0.25">
      <c r="A294" s="17" t="s">
        <v>640</v>
      </c>
      <c r="B294" s="17" t="s">
        <v>507</v>
      </c>
      <c r="C294" s="17" t="s">
        <v>508</v>
      </c>
      <c r="D294" s="17" t="s">
        <v>338</v>
      </c>
      <c r="E294" s="17" t="s">
        <v>339</v>
      </c>
      <c r="F294" s="17" t="s">
        <v>338</v>
      </c>
      <c r="G294" s="17" t="s">
        <v>145</v>
      </c>
      <c r="H294" s="17" t="s">
        <v>126</v>
      </c>
      <c r="I294" s="17" t="s">
        <v>388</v>
      </c>
      <c r="J294" s="17"/>
      <c r="K294" s="17" t="s">
        <v>339</v>
      </c>
      <c r="L294" s="17" t="s">
        <v>339</v>
      </c>
      <c r="M294" s="17" t="s">
        <v>340</v>
      </c>
    </row>
    <row r="295" spans="1:13" ht="60" customHeight="1" x14ac:dyDescent="0.25">
      <c r="A295" s="17" t="s">
        <v>641</v>
      </c>
      <c r="B295" s="17" t="s">
        <v>507</v>
      </c>
      <c r="C295" s="17" t="s">
        <v>508</v>
      </c>
      <c r="D295" s="17" t="s">
        <v>338</v>
      </c>
      <c r="E295" s="17" t="s">
        <v>339</v>
      </c>
      <c r="F295" s="17" t="s">
        <v>338</v>
      </c>
      <c r="G295" s="17" t="s">
        <v>145</v>
      </c>
      <c r="H295" s="17" t="s">
        <v>126</v>
      </c>
      <c r="I295" s="17" t="s">
        <v>388</v>
      </c>
      <c r="J295" s="17"/>
      <c r="K295" s="17" t="s">
        <v>339</v>
      </c>
      <c r="L295" s="17" t="s">
        <v>339</v>
      </c>
      <c r="M295" s="17" t="s">
        <v>340</v>
      </c>
    </row>
    <row r="296" spans="1:13" ht="60" customHeight="1" x14ac:dyDescent="0.25">
      <c r="A296" s="17" t="s">
        <v>642</v>
      </c>
      <c r="B296" s="17" t="s">
        <v>507</v>
      </c>
      <c r="C296" s="17" t="s">
        <v>508</v>
      </c>
      <c r="D296" s="17" t="s">
        <v>338</v>
      </c>
      <c r="E296" s="17" t="s">
        <v>339</v>
      </c>
      <c r="F296" s="17" t="s">
        <v>338</v>
      </c>
      <c r="G296" s="17" t="s">
        <v>145</v>
      </c>
      <c r="H296" s="17" t="s">
        <v>126</v>
      </c>
      <c r="I296" s="17" t="s">
        <v>388</v>
      </c>
      <c r="J296" s="17"/>
      <c r="K296" s="17" t="s">
        <v>339</v>
      </c>
      <c r="L296" s="17" t="s">
        <v>339</v>
      </c>
      <c r="M296" s="17" t="s">
        <v>340</v>
      </c>
    </row>
    <row r="297" spans="1:13" ht="60" customHeight="1" x14ac:dyDescent="0.25">
      <c r="A297" s="17" t="s">
        <v>643</v>
      </c>
      <c r="B297" s="17" t="s">
        <v>507</v>
      </c>
      <c r="C297" s="17" t="s">
        <v>508</v>
      </c>
      <c r="D297" s="17" t="s">
        <v>338</v>
      </c>
      <c r="E297" s="17" t="s">
        <v>339</v>
      </c>
      <c r="F297" s="17" t="s">
        <v>338</v>
      </c>
      <c r="G297" s="17" t="s">
        <v>145</v>
      </c>
      <c r="H297" s="17" t="s">
        <v>126</v>
      </c>
      <c r="I297" s="17" t="s">
        <v>388</v>
      </c>
      <c r="J297" s="17"/>
      <c r="K297" s="17" t="s">
        <v>339</v>
      </c>
      <c r="L297" s="17" t="s">
        <v>339</v>
      </c>
      <c r="M297" s="17" t="s">
        <v>340</v>
      </c>
    </row>
    <row r="298" spans="1:13" ht="60" customHeight="1" x14ac:dyDescent="0.25">
      <c r="A298" s="17" t="s">
        <v>644</v>
      </c>
      <c r="B298" s="17" t="s">
        <v>507</v>
      </c>
      <c r="C298" s="17" t="s">
        <v>508</v>
      </c>
      <c r="D298" s="17" t="s">
        <v>338</v>
      </c>
      <c r="E298" s="17" t="s">
        <v>339</v>
      </c>
      <c r="F298" s="17" t="s">
        <v>338</v>
      </c>
      <c r="G298" s="17" t="s">
        <v>145</v>
      </c>
      <c r="H298" s="17" t="s">
        <v>126</v>
      </c>
      <c r="I298" s="17" t="s">
        <v>388</v>
      </c>
      <c r="J298" s="17"/>
      <c r="K298" s="17" t="s">
        <v>339</v>
      </c>
      <c r="L298" s="17" t="s">
        <v>339</v>
      </c>
      <c r="M298" s="17" t="s">
        <v>340</v>
      </c>
    </row>
    <row r="299" spans="1:13" ht="60" customHeight="1" x14ac:dyDescent="0.25">
      <c r="A299" s="17" t="s">
        <v>645</v>
      </c>
      <c r="B299" s="17" t="s">
        <v>507</v>
      </c>
      <c r="C299" s="17" t="s">
        <v>508</v>
      </c>
      <c r="D299" s="17" t="s">
        <v>338</v>
      </c>
      <c r="E299" s="17" t="s">
        <v>339</v>
      </c>
      <c r="F299" s="17" t="s">
        <v>338</v>
      </c>
      <c r="G299" s="17" t="s">
        <v>145</v>
      </c>
      <c r="H299" s="17" t="s">
        <v>126</v>
      </c>
      <c r="I299" s="17" t="s">
        <v>388</v>
      </c>
      <c r="J299" s="17"/>
      <c r="K299" s="17" t="s">
        <v>339</v>
      </c>
      <c r="L299" s="17" t="s">
        <v>339</v>
      </c>
      <c r="M299" s="17" t="s">
        <v>340</v>
      </c>
    </row>
    <row r="300" spans="1:13" ht="60" customHeight="1" x14ac:dyDescent="0.25">
      <c r="A300" s="17" t="s">
        <v>646</v>
      </c>
      <c r="B300" s="17" t="s">
        <v>507</v>
      </c>
      <c r="C300" s="17" t="s">
        <v>508</v>
      </c>
      <c r="D300" s="17" t="s">
        <v>338</v>
      </c>
      <c r="E300" s="17" t="s">
        <v>339</v>
      </c>
      <c r="F300" s="17" t="s">
        <v>338</v>
      </c>
      <c r="G300" s="17" t="s">
        <v>145</v>
      </c>
      <c r="H300" s="17" t="s">
        <v>126</v>
      </c>
      <c r="I300" s="17" t="s">
        <v>388</v>
      </c>
      <c r="J300" s="17"/>
      <c r="K300" s="17" t="s">
        <v>339</v>
      </c>
      <c r="L300" s="17" t="s">
        <v>339</v>
      </c>
      <c r="M300" s="17" t="s">
        <v>340</v>
      </c>
    </row>
    <row r="301" spans="1:13" ht="60" customHeight="1" x14ac:dyDescent="0.25">
      <c r="A301" s="17" t="s">
        <v>647</v>
      </c>
      <c r="B301" s="17" t="s">
        <v>507</v>
      </c>
      <c r="C301" s="17" t="s">
        <v>508</v>
      </c>
      <c r="D301" s="17" t="s">
        <v>338</v>
      </c>
      <c r="E301" s="17" t="s">
        <v>339</v>
      </c>
      <c r="F301" s="17" t="s">
        <v>338</v>
      </c>
      <c r="G301" s="17" t="s">
        <v>145</v>
      </c>
      <c r="H301" s="17" t="s">
        <v>126</v>
      </c>
      <c r="I301" s="17" t="s">
        <v>388</v>
      </c>
      <c r="J301" s="17"/>
      <c r="K301" s="17" t="s">
        <v>339</v>
      </c>
      <c r="L301" s="17" t="s">
        <v>339</v>
      </c>
      <c r="M301" s="17" t="s">
        <v>340</v>
      </c>
    </row>
    <row r="302" spans="1:13" ht="60" customHeight="1" x14ac:dyDescent="0.25">
      <c r="A302" s="17" t="s">
        <v>648</v>
      </c>
      <c r="B302" s="17" t="s">
        <v>507</v>
      </c>
      <c r="C302" s="17" t="s">
        <v>508</v>
      </c>
      <c r="D302" s="17" t="s">
        <v>338</v>
      </c>
      <c r="E302" s="17" t="s">
        <v>339</v>
      </c>
      <c r="F302" s="17" t="s">
        <v>338</v>
      </c>
      <c r="G302" s="17" t="s">
        <v>145</v>
      </c>
      <c r="H302" s="17" t="s">
        <v>126</v>
      </c>
      <c r="I302" s="17" t="s">
        <v>388</v>
      </c>
      <c r="J302" s="17"/>
      <c r="K302" s="17" t="s">
        <v>339</v>
      </c>
      <c r="L302" s="17" t="s">
        <v>339</v>
      </c>
      <c r="M302" s="17" t="s">
        <v>340</v>
      </c>
    </row>
    <row r="303" spans="1:13" ht="60" customHeight="1" x14ac:dyDescent="0.25">
      <c r="A303" s="17" t="s">
        <v>649</v>
      </c>
      <c r="B303" s="17" t="s">
        <v>507</v>
      </c>
      <c r="C303" s="17" t="s">
        <v>508</v>
      </c>
      <c r="D303" s="17" t="s">
        <v>338</v>
      </c>
      <c r="E303" s="17" t="s">
        <v>339</v>
      </c>
      <c r="F303" s="17" t="s">
        <v>338</v>
      </c>
      <c r="G303" s="17" t="s">
        <v>145</v>
      </c>
      <c r="H303" s="17" t="s">
        <v>126</v>
      </c>
      <c r="I303" s="17" t="s">
        <v>388</v>
      </c>
      <c r="J303" s="17"/>
      <c r="K303" s="17" t="s">
        <v>339</v>
      </c>
      <c r="L303" s="17" t="s">
        <v>339</v>
      </c>
      <c r="M303" s="17" t="s">
        <v>340</v>
      </c>
    </row>
    <row r="304" spans="1:13" ht="60" customHeight="1" x14ac:dyDescent="0.25">
      <c r="A304" s="17" t="s">
        <v>650</v>
      </c>
      <c r="B304" s="17" t="s">
        <v>507</v>
      </c>
      <c r="C304" s="17" t="s">
        <v>508</v>
      </c>
      <c r="D304" s="17" t="s">
        <v>338</v>
      </c>
      <c r="E304" s="17" t="s">
        <v>339</v>
      </c>
      <c r="F304" s="17" t="s">
        <v>338</v>
      </c>
      <c r="G304" s="17" t="s">
        <v>145</v>
      </c>
      <c r="H304" s="17" t="s">
        <v>126</v>
      </c>
      <c r="I304" s="17" t="s">
        <v>388</v>
      </c>
      <c r="J304" s="17"/>
      <c r="K304" s="17" t="s">
        <v>339</v>
      </c>
      <c r="L304" s="17" t="s">
        <v>339</v>
      </c>
      <c r="M304" s="17" t="s">
        <v>340</v>
      </c>
    </row>
    <row r="305" spans="1:13" ht="60" customHeight="1" x14ac:dyDescent="0.25">
      <c r="A305" s="17" t="s">
        <v>651</v>
      </c>
      <c r="B305" s="17" t="s">
        <v>507</v>
      </c>
      <c r="C305" s="17" t="s">
        <v>508</v>
      </c>
      <c r="D305" s="17" t="s">
        <v>338</v>
      </c>
      <c r="E305" s="17" t="s">
        <v>339</v>
      </c>
      <c r="F305" s="17" t="s">
        <v>338</v>
      </c>
      <c r="G305" s="17" t="s">
        <v>145</v>
      </c>
      <c r="H305" s="17" t="s">
        <v>126</v>
      </c>
      <c r="I305" s="17" t="s">
        <v>388</v>
      </c>
      <c r="J305" s="17"/>
      <c r="K305" s="17" t="s">
        <v>339</v>
      </c>
      <c r="L305" s="17" t="s">
        <v>339</v>
      </c>
      <c r="M305" s="17" t="s">
        <v>340</v>
      </c>
    </row>
    <row r="306" spans="1:13" ht="60" customHeight="1" x14ac:dyDescent="0.25">
      <c r="A306" s="17" t="s">
        <v>652</v>
      </c>
      <c r="B306" s="17" t="s">
        <v>507</v>
      </c>
      <c r="C306" s="17" t="s">
        <v>508</v>
      </c>
      <c r="D306" s="17" t="s">
        <v>338</v>
      </c>
      <c r="E306" s="17" t="s">
        <v>339</v>
      </c>
      <c r="F306" s="17" t="s">
        <v>338</v>
      </c>
      <c r="G306" s="17" t="s">
        <v>145</v>
      </c>
      <c r="H306" s="17" t="s">
        <v>126</v>
      </c>
      <c r="I306" s="17" t="s">
        <v>388</v>
      </c>
      <c r="J306" s="17"/>
      <c r="K306" s="17" t="s">
        <v>339</v>
      </c>
      <c r="L306" s="17" t="s">
        <v>339</v>
      </c>
      <c r="M306" s="17" t="s">
        <v>340</v>
      </c>
    </row>
    <row r="307" spans="1:13" ht="60" customHeight="1" x14ac:dyDescent="0.25">
      <c r="A307" s="17" t="s">
        <v>653</v>
      </c>
      <c r="B307" s="17" t="s">
        <v>507</v>
      </c>
      <c r="C307" s="17" t="s">
        <v>508</v>
      </c>
      <c r="D307" s="17" t="s">
        <v>338</v>
      </c>
      <c r="E307" s="17" t="s">
        <v>339</v>
      </c>
      <c r="F307" s="17" t="s">
        <v>338</v>
      </c>
      <c r="G307" s="17" t="s">
        <v>145</v>
      </c>
      <c r="H307" s="17" t="s">
        <v>126</v>
      </c>
      <c r="I307" s="17" t="s">
        <v>388</v>
      </c>
      <c r="J307" s="17"/>
      <c r="K307" s="17" t="s">
        <v>339</v>
      </c>
      <c r="L307" s="17" t="s">
        <v>339</v>
      </c>
      <c r="M307" s="17" t="s">
        <v>340</v>
      </c>
    </row>
    <row r="308" spans="1:13" ht="60" customHeight="1" x14ac:dyDescent="0.25">
      <c r="A308" s="17" t="s">
        <v>654</v>
      </c>
      <c r="B308" s="17" t="s">
        <v>507</v>
      </c>
      <c r="C308" s="17" t="s">
        <v>508</v>
      </c>
      <c r="D308" s="17" t="s">
        <v>338</v>
      </c>
      <c r="E308" s="17" t="s">
        <v>339</v>
      </c>
      <c r="F308" s="17" t="s">
        <v>338</v>
      </c>
      <c r="G308" s="17" t="s">
        <v>145</v>
      </c>
      <c r="H308" s="17" t="s">
        <v>126</v>
      </c>
      <c r="I308" s="17" t="s">
        <v>388</v>
      </c>
      <c r="J308" s="17"/>
      <c r="K308" s="17" t="s">
        <v>339</v>
      </c>
      <c r="L308" s="17" t="s">
        <v>339</v>
      </c>
      <c r="M308" s="17" t="s">
        <v>340</v>
      </c>
    </row>
    <row r="309" spans="1:13" ht="60" customHeight="1" x14ac:dyDescent="0.25">
      <c r="A309" s="17" t="s">
        <v>655</v>
      </c>
      <c r="B309" s="17" t="s">
        <v>507</v>
      </c>
      <c r="C309" s="17" t="s">
        <v>508</v>
      </c>
      <c r="D309" s="17" t="s">
        <v>338</v>
      </c>
      <c r="E309" s="17" t="s">
        <v>339</v>
      </c>
      <c r="F309" s="17" t="s">
        <v>338</v>
      </c>
      <c r="G309" s="17" t="s">
        <v>145</v>
      </c>
      <c r="H309" s="17" t="s">
        <v>126</v>
      </c>
      <c r="I309" s="17" t="s">
        <v>388</v>
      </c>
      <c r="J309" s="17"/>
      <c r="K309" s="17" t="s">
        <v>339</v>
      </c>
      <c r="L309" s="17" t="s">
        <v>339</v>
      </c>
      <c r="M309" s="17" t="s">
        <v>340</v>
      </c>
    </row>
    <row r="310" spans="1:13" ht="60" customHeight="1" x14ac:dyDescent="0.25">
      <c r="A310" s="17" t="s">
        <v>656</v>
      </c>
      <c r="B310" s="17" t="s">
        <v>507</v>
      </c>
      <c r="C310" s="17" t="s">
        <v>508</v>
      </c>
      <c r="D310" s="17" t="s">
        <v>338</v>
      </c>
      <c r="E310" s="17" t="s">
        <v>339</v>
      </c>
      <c r="F310" s="17" t="s">
        <v>338</v>
      </c>
      <c r="G310" s="17" t="s">
        <v>145</v>
      </c>
      <c r="H310" s="17" t="s">
        <v>126</v>
      </c>
      <c r="I310" s="17" t="s">
        <v>388</v>
      </c>
      <c r="J310" s="17"/>
      <c r="K310" s="17" t="s">
        <v>339</v>
      </c>
      <c r="L310" s="17" t="s">
        <v>339</v>
      </c>
      <c r="M310" s="17" t="s">
        <v>340</v>
      </c>
    </row>
    <row r="311" spans="1:13" ht="60" customHeight="1" x14ac:dyDescent="0.25">
      <c r="A311" s="17" t="s">
        <v>657</v>
      </c>
      <c r="B311" s="17" t="s">
        <v>507</v>
      </c>
      <c r="C311" s="17" t="s">
        <v>508</v>
      </c>
      <c r="D311" s="17" t="s">
        <v>338</v>
      </c>
      <c r="E311" s="17" t="s">
        <v>339</v>
      </c>
      <c r="F311" s="17" t="s">
        <v>338</v>
      </c>
      <c r="G311" s="17" t="s">
        <v>145</v>
      </c>
      <c r="H311" s="17" t="s">
        <v>126</v>
      </c>
      <c r="I311" s="17" t="s">
        <v>388</v>
      </c>
      <c r="J311" s="17"/>
      <c r="K311" s="17" t="s">
        <v>339</v>
      </c>
      <c r="L311" s="17" t="s">
        <v>339</v>
      </c>
      <c r="M311" s="17" t="s">
        <v>340</v>
      </c>
    </row>
    <row r="312" spans="1:13" ht="60" customHeight="1" x14ac:dyDescent="0.25">
      <c r="A312" s="17" t="s">
        <v>658</v>
      </c>
      <c r="B312" s="17" t="s">
        <v>507</v>
      </c>
      <c r="C312" s="17" t="s">
        <v>508</v>
      </c>
      <c r="D312" s="17" t="s">
        <v>338</v>
      </c>
      <c r="E312" s="17" t="s">
        <v>339</v>
      </c>
      <c r="F312" s="17" t="s">
        <v>338</v>
      </c>
      <c r="G312" s="17" t="s">
        <v>145</v>
      </c>
      <c r="H312" s="17" t="s">
        <v>126</v>
      </c>
      <c r="I312" s="17" t="s">
        <v>388</v>
      </c>
      <c r="J312" s="17"/>
      <c r="K312" s="17" t="s">
        <v>339</v>
      </c>
      <c r="L312" s="17" t="s">
        <v>339</v>
      </c>
      <c r="M312" s="17" t="s">
        <v>340</v>
      </c>
    </row>
    <row r="313" spans="1:13" ht="60" customHeight="1" x14ac:dyDescent="0.25">
      <c r="A313" s="17" t="s">
        <v>659</v>
      </c>
      <c r="B313" s="17" t="s">
        <v>507</v>
      </c>
      <c r="C313" s="17" t="s">
        <v>508</v>
      </c>
      <c r="D313" s="17" t="s">
        <v>338</v>
      </c>
      <c r="E313" s="17" t="s">
        <v>339</v>
      </c>
      <c r="F313" s="17" t="s">
        <v>338</v>
      </c>
      <c r="G313" s="17" t="s">
        <v>145</v>
      </c>
      <c r="H313" s="17" t="s">
        <v>126</v>
      </c>
      <c r="I313" s="17" t="s">
        <v>388</v>
      </c>
      <c r="J313" s="17"/>
      <c r="K313" s="17" t="s">
        <v>339</v>
      </c>
      <c r="L313" s="17" t="s">
        <v>339</v>
      </c>
      <c r="M313" s="17" t="s">
        <v>340</v>
      </c>
    </row>
    <row r="314" spans="1:13" ht="60" customHeight="1" x14ac:dyDescent="0.25">
      <c r="A314" s="17" t="s">
        <v>660</v>
      </c>
      <c r="B314" s="17" t="s">
        <v>507</v>
      </c>
      <c r="C314" s="17" t="s">
        <v>508</v>
      </c>
      <c r="D314" s="17" t="s">
        <v>338</v>
      </c>
      <c r="E314" s="17" t="s">
        <v>339</v>
      </c>
      <c r="F314" s="17" t="s">
        <v>338</v>
      </c>
      <c r="G314" s="17" t="s">
        <v>145</v>
      </c>
      <c r="H314" s="17" t="s">
        <v>126</v>
      </c>
      <c r="I314" s="17" t="s">
        <v>388</v>
      </c>
      <c r="J314" s="17"/>
      <c r="K314" s="17" t="s">
        <v>339</v>
      </c>
      <c r="L314" s="17" t="s">
        <v>339</v>
      </c>
      <c r="M314" s="17" t="s">
        <v>340</v>
      </c>
    </row>
    <row r="315" spans="1:13" ht="60" customHeight="1" x14ac:dyDescent="0.25">
      <c r="A315" s="17" t="s">
        <v>661</v>
      </c>
      <c r="B315" s="17" t="s">
        <v>507</v>
      </c>
      <c r="C315" s="17" t="s">
        <v>508</v>
      </c>
      <c r="D315" s="17" t="s">
        <v>338</v>
      </c>
      <c r="E315" s="17" t="s">
        <v>339</v>
      </c>
      <c r="F315" s="17" t="s">
        <v>338</v>
      </c>
      <c r="G315" s="17" t="s">
        <v>145</v>
      </c>
      <c r="H315" s="17" t="s">
        <v>126</v>
      </c>
      <c r="I315" s="17" t="s">
        <v>388</v>
      </c>
      <c r="J315" s="17"/>
      <c r="K315" s="17" t="s">
        <v>339</v>
      </c>
      <c r="L315" s="17" t="s">
        <v>339</v>
      </c>
      <c r="M315" s="17" t="s">
        <v>340</v>
      </c>
    </row>
    <row r="316" spans="1:13" ht="60" customHeight="1" x14ac:dyDescent="0.25">
      <c r="A316" s="17" t="s">
        <v>662</v>
      </c>
      <c r="B316" s="17" t="s">
        <v>507</v>
      </c>
      <c r="C316" s="17" t="s">
        <v>508</v>
      </c>
      <c r="D316" s="17" t="s">
        <v>338</v>
      </c>
      <c r="E316" s="17" t="s">
        <v>339</v>
      </c>
      <c r="F316" s="17" t="s">
        <v>338</v>
      </c>
      <c r="G316" s="17" t="s">
        <v>145</v>
      </c>
      <c r="H316" s="17" t="s">
        <v>126</v>
      </c>
      <c r="I316" s="17" t="s">
        <v>388</v>
      </c>
      <c r="J316" s="17"/>
      <c r="K316" s="17" t="s">
        <v>339</v>
      </c>
      <c r="L316" s="17" t="s">
        <v>339</v>
      </c>
      <c r="M316" s="17" t="s">
        <v>340</v>
      </c>
    </row>
    <row r="317" spans="1:13" ht="60" customHeight="1" x14ac:dyDescent="0.25">
      <c r="A317" s="17" t="s">
        <v>663</v>
      </c>
      <c r="B317" s="17" t="s">
        <v>507</v>
      </c>
      <c r="C317" s="17" t="s">
        <v>508</v>
      </c>
      <c r="D317" s="17" t="s">
        <v>338</v>
      </c>
      <c r="E317" s="17" t="s">
        <v>339</v>
      </c>
      <c r="F317" s="17" t="s">
        <v>338</v>
      </c>
      <c r="G317" s="17" t="s">
        <v>145</v>
      </c>
      <c r="H317" s="17" t="s">
        <v>126</v>
      </c>
      <c r="I317" s="17" t="s">
        <v>388</v>
      </c>
      <c r="J317" s="17"/>
      <c r="K317" s="17" t="s">
        <v>339</v>
      </c>
      <c r="L317" s="17" t="s">
        <v>339</v>
      </c>
      <c r="M317" s="17" t="s">
        <v>340</v>
      </c>
    </row>
    <row r="318" spans="1:13" ht="60" customHeight="1" x14ac:dyDescent="0.25">
      <c r="A318" s="17" t="s">
        <v>664</v>
      </c>
      <c r="B318" s="17" t="s">
        <v>507</v>
      </c>
      <c r="C318" s="17" t="s">
        <v>508</v>
      </c>
      <c r="D318" s="17" t="s">
        <v>338</v>
      </c>
      <c r="E318" s="17" t="s">
        <v>339</v>
      </c>
      <c r="F318" s="17" t="s">
        <v>338</v>
      </c>
      <c r="G318" s="17" t="s">
        <v>145</v>
      </c>
      <c r="H318" s="17" t="s">
        <v>126</v>
      </c>
      <c r="I318" s="17" t="s">
        <v>388</v>
      </c>
      <c r="J318" s="17"/>
      <c r="K318" s="17" t="s">
        <v>339</v>
      </c>
      <c r="L318" s="17" t="s">
        <v>339</v>
      </c>
      <c r="M318" s="17" t="s">
        <v>340</v>
      </c>
    </row>
    <row r="319" spans="1:13" ht="60" customHeight="1" x14ac:dyDescent="0.25">
      <c r="A319" s="17" t="s">
        <v>665</v>
      </c>
      <c r="B319" s="17" t="s">
        <v>507</v>
      </c>
      <c r="C319" s="17" t="s">
        <v>508</v>
      </c>
      <c r="D319" s="17" t="s">
        <v>338</v>
      </c>
      <c r="E319" s="17" t="s">
        <v>339</v>
      </c>
      <c r="F319" s="17" t="s">
        <v>338</v>
      </c>
      <c r="G319" s="17" t="s">
        <v>145</v>
      </c>
      <c r="H319" s="17" t="s">
        <v>126</v>
      </c>
      <c r="I319" s="17" t="s">
        <v>388</v>
      </c>
      <c r="J319" s="17"/>
      <c r="K319" s="17" t="s">
        <v>339</v>
      </c>
      <c r="L319" s="17" t="s">
        <v>339</v>
      </c>
      <c r="M319" s="17" t="s">
        <v>340</v>
      </c>
    </row>
    <row r="320" spans="1:13" ht="60" customHeight="1" x14ac:dyDescent="0.25">
      <c r="A320" s="17" t="s">
        <v>666</v>
      </c>
      <c r="B320" s="17" t="s">
        <v>507</v>
      </c>
      <c r="C320" s="17" t="s">
        <v>508</v>
      </c>
      <c r="D320" s="17" t="s">
        <v>338</v>
      </c>
      <c r="E320" s="17" t="s">
        <v>339</v>
      </c>
      <c r="F320" s="17" t="s">
        <v>338</v>
      </c>
      <c r="G320" s="17" t="s">
        <v>145</v>
      </c>
      <c r="H320" s="17" t="s">
        <v>126</v>
      </c>
      <c r="I320" s="17" t="s">
        <v>388</v>
      </c>
      <c r="J320" s="17"/>
      <c r="K320" s="17" t="s">
        <v>339</v>
      </c>
      <c r="L320" s="17" t="s">
        <v>339</v>
      </c>
      <c r="M320" s="17" t="s">
        <v>340</v>
      </c>
    </row>
    <row r="321" spans="1:13" ht="60" customHeight="1" x14ac:dyDescent="0.25">
      <c r="A321" s="17" t="s">
        <v>667</v>
      </c>
      <c r="B321" s="17" t="s">
        <v>507</v>
      </c>
      <c r="C321" s="17" t="s">
        <v>508</v>
      </c>
      <c r="D321" s="17" t="s">
        <v>338</v>
      </c>
      <c r="E321" s="17" t="s">
        <v>339</v>
      </c>
      <c r="F321" s="17" t="s">
        <v>338</v>
      </c>
      <c r="G321" s="17" t="s">
        <v>145</v>
      </c>
      <c r="H321" s="17" t="s">
        <v>126</v>
      </c>
      <c r="I321" s="17" t="s">
        <v>388</v>
      </c>
      <c r="J321" s="17"/>
      <c r="K321" s="17" t="s">
        <v>339</v>
      </c>
      <c r="L321" s="17" t="s">
        <v>339</v>
      </c>
      <c r="M321" s="17" t="s">
        <v>340</v>
      </c>
    </row>
    <row r="322" spans="1:13" ht="60" customHeight="1" x14ac:dyDescent="0.25">
      <c r="A322" s="17" t="s">
        <v>668</v>
      </c>
      <c r="B322" s="17" t="s">
        <v>507</v>
      </c>
      <c r="C322" s="17" t="s">
        <v>508</v>
      </c>
      <c r="D322" s="17" t="s">
        <v>338</v>
      </c>
      <c r="E322" s="17" t="s">
        <v>339</v>
      </c>
      <c r="F322" s="17" t="s">
        <v>338</v>
      </c>
      <c r="G322" s="17" t="s">
        <v>145</v>
      </c>
      <c r="H322" s="17" t="s">
        <v>126</v>
      </c>
      <c r="I322" s="17" t="s">
        <v>388</v>
      </c>
      <c r="J322" s="17"/>
      <c r="K322" s="17" t="s">
        <v>339</v>
      </c>
      <c r="L322" s="17" t="s">
        <v>339</v>
      </c>
      <c r="M322" s="17" t="s">
        <v>340</v>
      </c>
    </row>
    <row r="323" spans="1:13" ht="60" customHeight="1" x14ac:dyDescent="0.25">
      <c r="A323" s="17" t="s">
        <v>669</v>
      </c>
      <c r="B323" s="17" t="s">
        <v>507</v>
      </c>
      <c r="C323" s="17" t="s">
        <v>508</v>
      </c>
      <c r="D323" s="17" t="s">
        <v>338</v>
      </c>
      <c r="E323" s="17" t="s">
        <v>339</v>
      </c>
      <c r="F323" s="17" t="s">
        <v>338</v>
      </c>
      <c r="G323" s="17" t="s">
        <v>145</v>
      </c>
      <c r="H323" s="17" t="s">
        <v>126</v>
      </c>
      <c r="I323" s="17" t="s">
        <v>388</v>
      </c>
      <c r="J323" s="17"/>
      <c r="K323" s="17" t="s">
        <v>339</v>
      </c>
      <c r="L323" s="17" t="s">
        <v>339</v>
      </c>
      <c r="M323" s="17" t="s">
        <v>340</v>
      </c>
    </row>
    <row r="324" spans="1:13" ht="60" customHeight="1" x14ac:dyDescent="0.25">
      <c r="A324" s="17" t="s">
        <v>670</v>
      </c>
      <c r="B324" s="17" t="s">
        <v>507</v>
      </c>
      <c r="C324" s="17" t="s">
        <v>508</v>
      </c>
      <c r="D324" s="17" t="s">
        <v>338</v>
      </c>
      <c r="E324" s="17" t="s">
        <v>339</v>
      </c>
      <c r="F324" s="17" t="s">
        <v>338</v>
      </c>
      <c r="G324" s="17" t="s">
        <v>145</v>
      </c>
      <c r="H324" s="17" t="s">
        <v>126</v>
      </c>
      <c r="I324" s="17" t="s">
        <v>388</v>
      </c>
      <c r="J324" s="17"/>
      <c r="K324" s="17" t="s">
        <v>339</v>
      </c>
      <c r="L324" s="17" t="s">
        <v>339</v>
      </c>
      <c r="M324" s="17" t="s">
        <v>340</v>
      </c>
    </row>
    <row r="325" spans="1:13" ht="60" customHeight="1" x14ac:dyDescent="0.25">
      <c r="A325" s="17" t="s">
        <v>671</v>
      </c>
      <c r="B325" s="17" t="s">
        <v>507</v>
      </c>
      <c r="C325" s="17" t="s">
        <v>508</v>
      </c>
      <c r="D325" s="17" t="s">
        <v>338</v>
      </c>
      <c r="E325" s="17" t="s">
        <v>339</v>
      </c>
      <c r="F325" s="17" t="s">
        <v>338</v>
      </c>
      <c r="G325" s="17" t="s">
        <v>145</v>
      </c>
      <c r="H325" s="17" t="s">
        <v>126</v>
      </c>
      <c r="I325" s="17" t="s">
        <v>388</v>
      </c>
      <c r="J325" s="17"/>
      <c r="K325" s="17" t="s">
        <v>339</v>
      </c>
      <c r="L325" s="17" t="s">
        <v>339</v>
      </c>
      <c r="M325" s="17" t="s">
        <v>340</v>
      </c>
    </row>
    <row r="326" spans="1:13" ht="60" customHeight="1" x14ac:dyDescent="0.25">
      <c r="A326" s="17" t="s">
        <v>672</v>
      </c>
      <c r="B326" s="17" t="s">
        <v>507</v>
      </c>
      <c r="C326" s="17" t="s">
        <v>508</v>
      </c>
      <c r="D326" s="17" t="s">
        <v>338</v>
      </c>
      <c r="E326" s="17" t="s">
        <v>339</v>
      </c>
      <c r="F326" s="17" t="s">
        <v>338</v>
      </c>
      <c r="G326" s="17" t="s">
        <v>145</v>
      </c>
      <c r="H326" s="17" t="s">
        <v>126</v>
      </c>
      <c r="I326" s="17" t="s">
        <v>388</v>
      </c>
      <c r="J326" s="17"/>
      <c r="K326" s="17" t="s">
        <v>339</v>
      </c>
      <c r="L326" s="17" t="s">
        <v>339</v>
      </c>
      <c r="M326" s="17" t="s">
        <v>340</v>
      </c>
    </row>
    <row r="327" spans="1:13" ht="60" customHeight="1" x14ac:dyDescent="0.25">
      <c r="A327" s="17" t="s">
        <v>673</v>
      </c>
      <c r="B327" s="17" t="s">
        <v>507</v>
      </c>
      <c r="C327" s="17" t="s">
        <v>508</v>
      </c>
      <c r="D327" s="17" t="s">
        <v>338</v>
      </c>
      <c r="E327" s="17" t="s">
        <v>339</v>
      </c>
      <c r="F327" s="17" t="s">
        <v>338</v>
      </c>
      <c r="G327" s="17" t="s">
        <v>145</v>
      </c>
      <c r="H327" s="17" t="s">
        <v>126</v>
      </c>
      <c r="I327" s="17" t="s">
        <v>388</v>
      </c>
      <c r="J327" s="17"/>
      <c r="K327" s="17" t="s">
        <v>339</v>
      </c>
      <c r="L327" s="17" t="s">
        <v>339</v>
      </c>
      <c r="M327" s="17" t="s">
        <v>340</v>
      </c>
    </row>
    <row r="328" spans="1:13" ht="60" customHeight="1" x14ac:dyDescent="0.25">
      <c r="A328" s="17" t="s">
        <v>674</v>
      </c>
      <c r="B328" s="17" t="s">
        <v>507</v>
      </c>
      <c r="C328" s="17" t="s">
        <v>508</v>
      </c>
      <c r="D328" s="17" t="s">
        <v>338</v>
      </c>
      <c r="E328" s="17" t="s">
        <v>339</v>
      </c>
      <c r="F328" s="17" t="s">
        <v>338</v>
      </c>
      <c r="G328" s="17" t="s">
        <v>145</v>
      </c>
      <c r="H328" s="17" t="s">
        <v>126</v>
      </c>
      <c r="I328" s="17" t="s">
        <v>388</v>
      </c>
      <c r="J328" s="17"/>
      <c r="K328" s="17" t="s">
        <v>339</v>
      </c>
      <c r="L328" s="17" t="s">
        <v>339</v>
      </c>
      <c r="M328" s="17" t="s">
        <v>340</v>
      </c>
    </row>
    <row r="329" spans="1:13" ht="60" customHeight="1" x14ac:dyDescent="0.25">
      <c r="A329" s="17" t="s">
        <v>675</v>
      </c>
      <c r="B329" s="17" t="s">
        <v>507</v>
      </c>
      <c r="C329" s="17" t="s">
        <v>508</v>
      </c>
      <c r="D329" s="17" t="s">
        <v>338</v>
      </c>
      <c r="E329" s="17" t="s">
        <v>339</v>
      </c>
      <c r="F329" s="17" t="s">
        <v>338</v>
      </c>
      <c r="G329" s="17" t="s">
        <v>145</v>
      </c>
      <c r="H329" s="17" t="s">
        <v>126</v>
      </c>
      <c r="I329" s="17" t="s">
        <v>388</v>
      </c>
      <c r="J329" s="17"/>
      <c r="K329" s="17" t="s">
        <v>339</v>
      </c>
      <c r="L329" s="17" t="s">
        <v>339</v>
      </c>
      <c r="M329" s="17" t="s">
        <v>340</v>
      </c>
    </row>
    <row r="330" spans="1:13" ht="60" customHeight="1" x14ac:dyDescent="0.25">
      <c r="A330" s="17" t="s">
        <v>676</v>
      </c>
      <c r="B330" s="17" t="s">
        <v>507</v>
      </c>
      <c r="C330" s="17" t="s">
        <v>508</v>
      </c>
      <c r="D330" s="17" t="s">
        <v>338</v>
      </c>
      <c r="E330" s="17" t="s">
        <v>339</v>
      </c>
      <c r="F330" s="17" t="s">
        <v>338</v>
      </c>
      <c r="G330" s="17" t="s">
        <v>145</v>
      </c>
      <c r="H330" s="17" t="s">
        <v>126</v>
      </c>
      <c r="I330" s="17" t="s">
        <v>388</v>
      </c>
      <c r="J330" s="17"/>
      <c r="K330" s="17" t="s">
        <v>339</v>
      </c>
      <c r="L330" s="17" t="s">
        <v>339</v>
      </c>
      <c r="M330" s="17" t="s">
        <v>340</v>
      </c>
    </row>
    <row r="331" spans="1:13" ht="60" customHeight="1" x14ac:dyDescent="0.25">
      <c r="A331" s="17" t="s">
        <v>677</v>
      </c>
      <c r="B331" s="17" t="s">
        <v>507</v>
      </c>
      <c r="C331" s="17" t="s">
        <v>508</v>
      </c>
      <c r="D331" s="17" t="s">
        <v>338</v>
      </c>
      <c r="E331" s="17" t="s">
        <v>339</v>
      </c>
      <c r="F331" s="17" t="s">
        <v>338</v>
      </c>
      <c r="G331" s="17" t="s">
        <v>145</v>
      </c>
      <c r="H331" s="17" t="s">
        <v>126</v>
      </c>
      <c r="I331" s="17" t="s">
        <v>388</v>
      </c>
      <c r="J331" s="17"/>
      <c r="K331" s="17" t="s">
        <v>339</v>
      </c>
      <c r="L331" s="17" t="s">
        <v>339</v>
      </c>
      <c r="M331" s="17" t="s">
        <v>340</v>
      </c>
    </row>
    <row r="332" spans="1:13" ht="60" customHeight="1" x14ac:dyDescent="0.25">
      <c r="A332" s="17" t="s">
        <v>678</v>
      </c>
      <c r="B332" s="17" t="s">
        <v>507</v>
      </c>
      <c r="C332" s="17" t="s">
        <v>508</v>
      </c>
      <c r="D332" s="17" t="s">
        <v>338</v>
      </c>
      <c r="E332" s="17" t="s">
        <v>339</v>
      </c>
      <c r="F332" s="17" t="s">
        <v>338</v>
      </c>
      <c r="G332" s="17" t="s">
        <v>145</v>
      </c>
      <c r="H332" s="17" t="s">
        <v>126</v>
      </c>
      <c r="I332" s="17" t="s">
        <v>388</v>
      </c>
      <c r="J332" s="17"/>
      <c r="K332" s="17" t="s">
        <v>339</v>
      </c>
      <c r="L332" s="17" t="s">
        <v>339</v>
      </c>
      <c r="M332" s="17" t="s">
        <v>340</v>
      </c>
    </row>
    <row r="333" spans="1:13" ht="60" customHeight="1" x14ac:dyDescent="0.25">
      <c r="A333" s="17" t="s">
        <v>679</v>
      </c>
      <c r="B333" s="17" t="s">
        <v>507</v>
      </c>
      <c r="C333" s="17" t="s">
        <v>637</v>
      </c>
      <c r="D333" s="17" t="s">
        <v>338</v>
      </c>
      <c r="E333" s="17" t="s">
        <v>339</v>
      </c>
      <c r="F333" s="17" t="s">
        <v>338</v>
      </c>
      <c r="G333" s="17" t="s">
        <v>145</v>
      </c>
      <c r="H333" s="17" t="s">
        <v>126</v>
      </c>
      <c r="I333" s="17" t="s">
        <v>388</v>
      </c>
      <c r="J333" s="17"/>
      <c r="K333" s="17" t="s">
        <v>339</v>
      </c>
      <c r="L333" s="17" t="s">
        <v>339</v>
      </c>
      <c r="M333" s="17" t="s">
        <v>340</v>
      </c>
    </row>
    <row r="334" spans="1:13" ht="60" customHeight="1" x14ac:dyDescent="0.25">
      <c r="A334" s="17" t="s">
        <v>680</v>
      </c>
      <c r="B334" s="17" t="s">
        <v>507</v>
      </c>
      <c r="C334" s="17" t="s">
        <v>681</v>
      </c>
      <c r="D334" s="17" t="s">
        <v>338</v>
      </c>
      <c r="E334" s="17" t="s">
        <v>339</v>
      </c>
      <c r="F334" s="17" t="s">
        <v>338</v>
      </c>
      <c r="G334" s="17" t="s">
        <v>145</v>
      </c>
      <c r="H334" s="17" t="s">
        <v>126</v>
      </c>
      <c r="I334" s="17" t="s">
        <v>388</v>
      </c>
      <c r="J334" s="17"/>
      <c r="K334" s="17" t="s">
        <v>339</v>
      </c>
      <c r="L334" s="17" t="s">
        <v>339</v>
      </c>
      <c r="M334" s="17" t="s">
        <v>340</v>
      </c>
    </row>
    <row r="335" spans="1:13" ht="60" customHeight="1" x14ac:dyDescent="0.25">
      <c r="A335" s="17" t="s">
        <v>682</v>
      </c>
      <c r="B335" s="17" t="s">
        <v>507</v>
      </c>
      <c r="C335" s="17" t="s">
        <v>637</v>
      </c>
      <c r="D335" s="17" t="s">
        <v>338</v>
      </c>
      <c r="E335" s="17" t="s">
        <v>339</v>
      </c>
      <c r="F335" s="17" t="s">
        <v>338</v>
      </c>
      <c r="G335" s="17" t="s">
        <v>145</v>
      </c>
      <c r="H335" s="17" t="s">
        <v>126</v>
      </c>
      <c r="I335" s="17" t="s">
        <v>388</v>
      </c>
      <c r="J335" s="17"/>
      <c r="K335" s="17" t="s">
        <v>339</v>
      </c>
      <c r="L335" s="17" t="s">
        <v>339</v>
      </c>
      <c r="M335" s="17" t="s">
        <v>340</v>
      </c>
    </row>
    <row r="336" spans="1:13" ht="60" customHeight="1" x14ac:dyDescent="0.25">
      <c r="A336" s="17" t="s">
        <v>683</v>
      </c>
      <c r="B336" s="17" t="s">
        <v>507</v>
      </c>
      <c r="C336" s="17" t="s">
        <v>681</v>
      </c>
      <c r="D336" s="17" t="s">
        <v>338</v>
      </c>
      <c r="E336" s="17" t="s">
        <v>339</v>
      </c>
      <c r="F336" s="17" t="s">
        <v>338</v>
      </c>
      <c r="G336" s="17" t="s">
        <v>145</v>
      </c>
      <c r="H336" s="17" t="s">
        <v>126</v>
      </c>
      <c r="I336" s="17" t="s">
        <v>388</v>
      </c>
      <c r="J336" s="17"/>
      <c r="K336" s="17" t="s">
        <v>339</v>
      </c>
      <c r="L336" s="17" t="s">
        <v>339</v>
      </c>
      <c r="M336" s="17" t="s">
        <v>340</v>
      </c>
    </row>
    <row r="337" spans="1:13" ht="60" customHeight="1" x14ac:dyDescent="0.25">
      <c r="A337" s="17" t="s">
        <v>684</v>
      </c>
      <c r="B337" s="17" t="s">
        <v>507</v>
      </c>
      <c r="C337" s="17" t="s">
        <v>508</v>
      </c>
      <c r="D337" s="17" t="s">
        <v>338</v>
      </c>
      <c r="E337" s="17" t="s">
        <v>339</v>
      </c>
      <c r="F337" s="17" t="s">
        <v>338</v>
      </c>
      <c r="G337" s="17" t="s">
        <v>145</v>
      </c>
      <c r="H337" s="17" t="s">
        <v>126</v>
      </c>
      <c r="I337" s="17" t="s">
        <v>388</v>
      </c>
      <c r="J337" s="17"/>
      <c r="K337" s="17" t="s">
        <v>339</v>
      </c>
      <c r="L337" s="17" t="s">
        <v>339</v>
      </c>
      <c r="M337" s="17" t="s">
        <v>340</v>
      </c>
    </row>
    <row r="338" spans="1:13" ht="60" customHeight="1" x14ac:dyDescent="0.25">
      <c r="A338" s="17" t="s">
        <v>685</v>
      </c>
      <c r="B338" s="17" t="s">
        <v>507</v>
      </c>
      <c r="C338" s="17" t="s">
        <v>681</v>
      </c>
      <c r="D338" s="17" t="s">
        <v>338</v>
      </c>
      <c r="E338" s="17" t="s">
        <v>339</v>
      </c>
      <c r="F338" s="17" t="s">
        <v>338</v>
      </c>
      <c r="G338" s="17" t="s">
        <v>145</v>
      </c>
      <c r="H338" s="17" t="s">
        <v>126</v>
      </c>
      <c r="I338" s="17" t="s">
        <v>388</v>
      </c>
      <c r="J338" s="17"/>
      <c r="K338" s="17" t="s">
        <v>339</v>
      </c>
      <c r="L338" s="17" t="s">
        <v>339</v>
      </c>
      <c r="M338" s="17" t="s">
        <v>340</v>
      </c>
    </row>
    <row r="339" spans="1:13" ht="60" customHeight="1" x14ac:dyDescent="0.25">
      <c r="A339" s="17" t="s">
        <v>686</v>
      </c>
      <c r="B339" s="17" t="s">
        <v>507</v>
      </c>
      <c r="C339" s="17" t="s">
        <v>681</v>
      </c>
      <c r="D339" s="17" t="s">
        <v>338</v>
      </c>
      <c r="E339" s="17" t="s">
        <v>339</v>
      </c>
      <c r="F339" s="17" t="s">
        <v>338</v>
      </c>
      <c r="G339" s="17" t="s">
        <v>145</v>
      </c>
      <c r="H339" s="17" t="s">
        <v>126</v>
      </c>
      <c r="I339" s="17" t="s">
        <v>388</v>
      </c>
      <c r="J339" s="17"/>
      <c r="K339" s="17" t="s">
        <v>339</v>
      </c>
      <c r="L339" s="17" t="s">
        <v>339</v>
      </c>
      <c r="M339" s="17" t="s">
        <v>340</v>
      </c>
    </row>
    <row r="340" spans="1:13" ht="60" customHeight="1" x14ac:dyDescent="0.25">
      <c r="A340" s="17" t="s">
        <v>687</v>
      </c>
      <c r="B340" s="17" t="s">
        <v>507</v>
      </c>
      <c r="C340" s="17" t="s">
        <v>637</v>
      </c>
      <c r="D340" s="17" t="s">
        <v>338</v>
      </c>
      <c r="E340" s="17" t="s">
        <v>339</v>
      </c>
      <c r="F340" s="17" t="s">
        <v>338</v>
      </c>
      <c r="G340" s="17" t="s">
        <v>145</v>
      </c>
      <c r="H340" s="17" t="s">
        <v>126</v>
      </c>
      <c r="I340" s="17" t="s">
        <v>388</v>
      </c>
      <c r="J340" s="17"/>
      <c r="K340" s="17" t="s">
        <v>339</v>
      </c>
      <c r="L340" s="17" t="s">
        <v>339</v>
      </c>
      <c r="M340" s="17" t="s">
        <v>340</v>
      </c>
    </row>
    <row r="341" spans="1:13" ht="60" customHeight="1" x14ac:dyDescent="0.25">
      <c r="A341" s="17" t="s">
        <v>688</v>
      </c>
      <c r="B341" s="17" t="s">
        <v>507</v>
      </c>
      <c r="C341" s="17" t="s">
        <v>637</v>
      </c>
      <c r="D341" s="17" t="s">
        <v>338</v>
      </c>
      <c r="E341" s="17" t="s">
        <v>339</v>
      </c>
      <c r="F341" s="17" t="s">
        <v>338</v>
      </c>
      <c r="G341" s="17" t="s">
        <v>145</v>
      </c>
      <c r="H341" s="17" t="s">
        <v>126</v>
      </c>
      <c r="I341" s="17" t="s">
        <v>388</v>
      </c>
      <c r="J341" s="17"/>
      <c r="K341" s="17" t="s">
        <v>339</v>
      </c>
      <c r="L341" s="17" t="s">
        <v>339</v>
      </c>
      <c r="M341" s="17" t="s">
        <v>340</v>
      </c>
    </row>
    <row r="342" spans="1:13" ht="60" customHeight="1" x14ac:dyDescent="0.25">
      <c r="A342" s="17" t="s">
        <v>689</v>
      </c>
      <c r="B342" s="17" t="s">
        <v>507</v>
      </c>
      <c r="C342" s="17" t="s">
        <v>637</v>
      </c>
      <c r="D342" s="17" t="s">
        <v>338</v>
      </c>
      <c r="E342" s="17" t="s">
        <v>339</v>
      </c>
      <c r="F342" s="17" t="s">
        <v>338</v>
      </c>
      <c r="G342" s="17" t="s">
        <v>145</v>
      </c>
      <c r="H342" s="17" t="s">
        <v>126</v>
      </c>
      <c r="I342" s="17" t="s">
        <v>388</v>
      </c>
      <c r="J342" s="17"/>
      <c r="K342" s="17" t="s">
        <v>339</v>
      </c>
      <c r="L342" s="17" t="s">
        <v>339</v>
      </c>
      <c r="M342" s="17" t="s">
        <v>340</v>
      </c>
    </row>
    <row r="343" spans="1:13" ht="60" customHeight="1" x14ac:dyDescent="0.25">
      <c r="A343" s="17" t="s">
        <v>690</v>
      </c>
      <c r="B343" s="17" t="s">
        <v>507</v>
      </c>
      <c r="C343" s="17" t="s">
        <v>508</v>
      </c>
      <c r="D343" s="17" t="s">
        <v>338</v>
      </c>
      <c r="E343" s="17" t="s">
        <v>339</v>
      </c>
      <c r="F343" s="17" t="s">
        <v>338</v>
      </c>
      <c r="G343" s="17" t="s">
        <v>145</v>
      </c>
      <c r="H343" s="17" t="s">
        <v>126</v>
      </c>
      <c r="I343" s="17" t="s">
        <v>388</v>
      </c>
      <c r="J343" s="17"/>
      <c r="K343" s="17" t="s">
        <v>339</v>
      </c>
      <c r="L343" s="17" t="s">
        <v>339</v>
      </c>
      <c r="M343" s="17" t="s">
        <v>340</v>
      </c>
    </row>
    <row r="344" spans="1:13" ht="60" customHeight="1" x14ac:dyDescent="0.25">
      <c r="A344" s="17" t="s">
        <v>691</v>
      </c>
      <c r="B344" s="17" t="s">
        <v>507</v>
      </c>
      <c r="C344" s="17" t="s">
        <v>637</v>
      </c>
      <c r="D344" s="17" t="s">
        <v>338</v>
      </c>
      <c r="E344" s="17" t="s">
        <v>339</v>
      </c>
      <c r="F344" s="17" t="s">
        <v>338</v>
      </c>
      <c r="G344" s="17" t="s">
        <v>145</v>
      </c>
      <c r="H344" s="17" t="s">
        <v>126</v>
      </c>
      <c r="I344" s="17" t="s">
        <v>388</v>
      </c>
      <c r="J344" s="17"/>
      <c r="K344" s="17" t="s">
        <v>339</v>
      </c>
      <c r="L344" s="17" t="s">
        <v>339</v>
      </c>
      <c r="M344" s="17" t="s">
        <v>340</v>
      </c>
    </row>
    <row r="345" spans="1:13" ht="60" customHeight="1" x14ac:dyDescent="0.25">
      <c r="A345" s="17" t="s">
        <v>692</v>
      </c>
      <c r="B345" s="17" t="s">
        <v>507</v>
      </c>
      <c r="C345" s="17" t="s">
        <v>508</v>
      </c>
      <c r="D345" s="17" t="s">
        <v>338</v>
      </c>
      <c r="E345" s="17" t="s">
        <v>339</v>
      </c>
      <c r="F345" s="17" t="s">
        <v>338</v>
      </c>
      <c r="G345" s="17" t="s">
        <v>145</v>
      </c>
      <c r="H345" s="17" t="s">
        <v>126</v>
      </c>
      <c r="I345" s="17" t="s">
        <v>388</v>
      </c>
      <c r="J345" s="17"/>
      <c r="K345" s="17" t="s">
        <v>339</v>
      </c>
      <c r="L345" s="17" t="s">
        <v>339</v>
      </c>
      <c r="M345" s="17" t="s">
        <v>340</v>
      </c>
    </row>
    <row r="346" spans="1:13" ht="60" customHeight="1" x14ac:dyDescent="0.25">
      <c r="A346" s="17" t="s">
        <v>693</v>
      </c>
      <c r="B346" s="17" t="s">
        <v>507</v>
      </c>
      <c r="C346" s="17" t="s">
        <v>637</v>
      </c>
      <c r="D346" s="17" t="s">
        <v>338</v>
      </c>
      <c r="E346" s="17" t="s">
        <v>339</v>
      </c>
      <c r="F346" s="17" t="s">
        <v>338</v>
      </c>
      <c r="G346" s="17" t="s">
        <v>145</v>
      </c>
      <c r="H346" s="17" t="s">
        <v>126</v>
      </c>
      <c r="I346" s="17" t="s">
        <v>388</v>
      </c>
      <c r="J346" s="17"/>
      <c r="K346" s="17" t="s">
        <v>339</v>
      </c>
      <c r="L346" s="17" t="s">
        <v>339</v>
      </c>
      <c r="M346" s="17" t="s">
        <v>340</v>
      </c>
    </row>
    <row r="347" spans="1:13" ht="60" customHeight="1" x14ac:dyDescent="0.25">
      <c r="A347" s="17" t="s">
        <v>694</v>
      </c>
      <c r="B347" s="17" t="s">
        <v>695</v>
      </c>
      <c r="C347" s="17" t="s">
        <v>696</v>
      </c>
      <c r="D347" s="17" t="s">
        <v>338</v>
      </c>
      <c r="E347" s="17" t="s">
        <v>339</v>
      </c>
      <c r="F347" s="17" t="s">
        <v>338</v>
      </c>
      <c r="G347" s="17"/>
      <c r="H347" s="17"/>
      <c r="I347" s="17" t="s">
        <v>697</v>
      </c>
      <c r="J347" s="17" t="s">
        <v>177</v>
      </c>
      <c r="K347" s="17" t="s">
        <v>338</v>
      </c>
      <c r="L347" s="17" t="s">
        <v>339</v>
      </c>
      <c r="M347" s="17" t="s">
        <v>340</v>
      </c>
    </row>
    <row r="348" spans="1:13" ht="60" customHeight="1" x14ac:dyDescent="0.25">
      <c r="A348" s="17" t="s">
        <v>698</v>
      </c>
      <c r="B348" s="17" t="s">
        <v>507</v>
      </c>
      <c r="C348" s="17" t="s">
        <v>508</v>
      </c>
      <c r="D348" s="17" t="s">
        <v>338</v>
      </c>
      <c r="E348" s="17" t="s">
        <v>339</v>
      </c>
      <c r="F348" s="17" t="s">
        <v>338</v>
      </c>
      <c r="G348" s="17" t="s">
        <v>145</v>
      </c>
      <c r="H348" s="17" t="s">
        <v>126</v>
      </c>
      <c r="I348" s="17" t="s">
        <v>388</v>
      </c>
      <c r="J348" s="17"/>
      <c r="K348" s="17" t="s">
        <v>339</v>
      </c>
      <c r="L348" s="17" t="s">
        <v>338</v>
      </c>
      <c r="M348" s="17" t="s">
        <v>340</v>
      </c>
    </row>
    <row r="349" spans="1:13" ht="60" customHeight="1" x14ac:dyDescent="0.25">
      <c r="A349" s="17" t="s">
        <v>699</v>
      </c>
      <c r="B349" s="17" t="s">
        <v>507</v>
      </c>
      <c r="C349" s="17" t="s">
        <v>508</v>
      </c>
      <c r="D349" s="17" t="s">
        <v>338</v>
      </c>
      <c r="E349" s="17" t="s">
        <v>339</v>
      </c>
      <c r="F349" s="17" t="s">
        <v>338</v>
      </c>
      <c r="G349" s="17" t="s">
        <v>145</v>
      </c>
      <c r="H349" s="17" t="s">
        <v>126</v>
      </c>
      <c r="I349" s="17" t="s">
        <v>388</v>
      </c>
      <c r="J349" s="17"/>
      <c r="K349" s="17" t="s">
        <v>339</v>
      </c>
      <c r="L349" s="17" t="s">
        <v>338</v>
      </c>
      <c r="M349" s="17" t="s">
        <v>340</v>
      </c>
    </row>
    <row r="350" spans="1:13" ht="60" customHeight="1" x14ac:dyDescent="0.25">
      <c r="A350" s="17" t="s">
        <v>700</v>
      </c>
      <c r="B350" s="17" t="s">
        <v>507</v>
      </c>
      <c r="C350" s="17" t="s">
        <v>508</v>
      </c>
      <c r="D350" s="17" t="s">
        <v>338</v>
      </c>
      <c r="E350" s="17" t="s">
        <v>339</v>
      </c>
      <c r="F350" s="17" t="s">
        <v>338</v>
      </c>
      <c r="G350" s="17" t="s">
        <v>145</v>
      </c>
      <c r="H350" s="17" t="s">
        <v>126</v>
      </c>
      <c r="I350" s="17" t="s">
        <v>388</v>
      </c>
      <c r="J350" s="17"/>
      <c r="K350" s="17" t="s">
        <v>339</v>
      </c>
      <c r="L350" s="17" t="s">
        <v>338</v>
      </c>
      <c r="M350" s="17" t="s">
        <v>340</v>
      </c>
    </row>
    <row r="351" spans="1:13" ht="60" customHeight="1" x14ac:dyDescent="0.25">
      <c r="A351" s="17" t="s">
        <v>701</v>
      </c>
      <c r="B351" s="17" t="s">
        <v>507</v>
      </c>
      <c r="C351" s="17" t="s">
        <v>508</v>
      </c>
      <c r="D351" s="17" t="s">
        <v>338</v>
      </c>
      <c r="E351" s="17" t="s">
        <v>339</v>
      </c>
      <c r="F351" s="17" t="s">
        <v>338</v>
      </c>
      <c r="G351" s="17" t="s">
        <v>145</v>
      </c>
      <c r="H351" s="17" t="s">
        <v>126</v>
      </c>
      <c r="I351" s="17" t="s">
        <v>388</v>
      </c>
      <c r="J351" s="17"/>
      <c r="K351" s="17" t="s">
        <v>339</v>
      </c>
      <c r="L351" s="17" t="s">
        <v>338</v>
      </c>
      <c r="M351" s="17" t="s">
        <v>340</v>
      </c>
    </row>
    <row r="352" spans="1:13" ht="60" customHeight="1" x14ac:dyDescent="0.25">
      <c r="A352" s="17" t="s">
        <v>702</v>
      </c>
      <c r="B352" s="17" t="s">
        <v>507</v>
      </c>
      <c r="C352" s="17" t="s">
        <v>508</v>
      </c>
      <c r="D352" s="17" t="s">
        <v>338</v>
      </c>
      <c r="E352" s="17" t="s">
        <v>339</v>
      </c>
      <c r="F352" s="17" t="s">
        <v>338</v>
      </c>
      <c r="G352" s="17" t="s">
        <v>145</v>
      </c>
      <c r="H352" s="17" t="s">
        <v>126</v>
      </c>
      <c r="I352" s="17" t="s">
        <v>388</v>
      </c>
      <c r="J352" s="17"/>
      <c r="K352" s="17" t="s">
        <v>339</v>
      </c>
      <c r="L352" s="17" t="s">
        <v>338</v>
      </c>
      <c r="M352" s="17" t="s">
        <v>340</v>
      </c>
    </row>
    <row r="353" spans="1:13" ht="60" customHeight="1" x14ac:dyDescent="0.25">
      <c r="A353" s="17" t="s">
        <v>703</v>
      </c>
      <c r="B353" s="17" t="s">
        <v>507</v>
      </c>
      <c r="C353" s="17" t="s">
        <v>508</v>
      </c>
      <c r="D353" s="17" t="s">
        <v>338</v>
      </c>
      <c r="E353" s="17" t="s">
        <v>339</v>
      </c>
      <c r="F353" s="17" t="s">
        <v>338</v>
      </c>
      <c r="G353" s="17" t="s">
        <v>145</v>
      </c>
      <c r="H353" s="17" t="s">
        <v>126</v>
      </c>
      <c r="I353" s="17" t="s">
        <v>388</v>
      </c>
      <c r="J353" s="17"/>
      <c r="K353" s="17" t="s">
        <v>339</v>
      </c>
      <c r="L353" s="17" t="s">
        <v>338</v>
      </c>
      <c r="M353" s="17" t="s">
        <v>340</v>
      </c>
    </row>
    <row r="354" spans="1:13" ht="60" customHeight="1" x14ac:dyDescent="0.25">
      <c r="A354" s="17" t="s">
        <v>704</v>
      </c>
      <c r="B354" s="17" t="s">
        <v>507</v>
      </c>
      <c r="C354" s="17" t="s">
        <v>508</v>
      </c>
      <c r="D354" s="17" t="s">
        <v>338</v>
      </c>
      <c r="E354" s="17" t="s">
        <v>339</v>
      </c>
      <c r="F354" s="17" t="s">
        <v>338</v>
      </c>
      <c r="G354" s="17" t="s">
        <v>145</v>
      </c>
      <c r="H354" s="17" t="s">
        <v>126</v>
      </c>
      <c r="I354" s="17" t="s">
        <v>388</v>
      </c>
      <c r="J354" s="17"/>
      <c r="K354" s="17" t="s">
        <v>339</v>
      </c>
      <c r="L354" s="17" t="s">
        <v>338</v>
      </c>
      <c r="M354" s="17" t="s">
        <v>340</v>
      </c>
    </row>
    <row r="355" spans="1:13" ht="60" customHeight="1" x14ac:dyDescent="0.25">
      <c r="A355" s="17" t="s">
        <v>705</v>
      </c>
      <c r="B355" s="17" t="s">
        <v>507</v>
      </c>
      <c r="C355" s="17" t="s">
        <v>508</v>
      </c>
      <c r="D355" s="17" t="s">
        <v>338</v>
      </c>
      <c r="E355" s="17" t="s">
        <v>339</v>
      </c>
      <c r="F355" s="17" t="s">
        <v>338</v>
      </c>
      <c r="G355" s="17" t="s">
        <v>145</v>
      </c>
      <c r="H355" s="17" t="s">
        <v>126</v>
      </c>
      <c r="I355" s="17" t="s">
        <v>388</v>
      </c>
      <c r="J355" s="17"/>
      <c r="K355" s="17" t="s">
        <v>339</v>
      </c>
      <c r="L355" s="17" t="s">
        <v>338</v>
      </c>
      <c r="M355" s="17" t="s">
        <v>340</v>
      </c>
    </row>
    <row r="356" spans="1:13" ht="60" customHeight="1" x14ac:dyDescent="0.25">
      <c r="A356" s="17" t="s">
        <v>706</v>
      </c>
      <c r="B356" s="17" t="s">
        <v>507</v>
      </c>
      <c r="C356" s="17" t="s">
        <v>508</v>
      </c>
      <c r="D356" s="17" t="s">
        <v>338</v>
      </c>
      <c r="E356" s="17" t="s">
        <v>339</v>
      </c>
      <c r="F356" s="17" t="s">
        <v>338</v>
      </c>
      <c r="G356" s="17" t="s">
        <v>145</v>
      </c>
      <c r="H356" s="17" t="s">
        <v>126</v>
      </c>
      <c r="I356" s="17" t="s">
        <v>388</v>
      </c>
      <c r="J356" s="17"/>
      <c r="K356" s="17" t="s">
        <v>339</v>
      </c>
      <c r="L356" s="17" t="s">
        <v>338</v>
      </c>
      <c r="M356" s="17" t="s">
        <v>340</v>
      </c>
    </row>
    <row r="357" spans="1:13" ht="60" customHeight="1" x14ac:dyDescent="0.25">
      <c r="A357" s="17" t="s">
        <v>707</v>
      </c>
      <c r="B357" s="17" t="s">
        <v>507</v>
      </c>
      <c r="C357" s="17" t="s">
        <v>508</v>
      </c>
      <c r="D357" s="17" t="s">
        <v>338</v>
      </c>
      <c r="E357" s="17" t="s">
        <v>339</v>
      </c>
      <c r="F357" s="17" t="s">
        <v>338</v>
      </c>
      <c r="G357" s="17" t="s">
        <v>145</v>
      </c>
      <c r="H357" s="17" t="s">
        <v>126</v>
      </c>
      <c r="I357" s="17" t="s">
        <v>388</v>
      </c>
      <c r="J357" s="17"/>
      <c r="K357" s="17" t="s">
        <v>339</v>
      </c>
      <c r="L357" s="17" t="s">
        <v>338</v>
      </c>
      <c r="M357" s="17" t="s">
        <v>340</v>
      </c>
    </row>
    <row r="358" spans="1:13" ht="60" customHeight="1" x14ac:dyDescent="0.25">
      <c r="A358" s="17" t="s">
        <v>708</v>
      </c>
      <c r="B358" s="17" t="s">
        <v>507</v>
      </c>
      <c r="C358" s="17" t="s">
        <v>681</v>
      </c>
      <c r="D358" s="17" t="s">
        <v>338</v>
      </c>
      <c r="E358" s="17" t="s">
        <v>339</v>
      </c>
      <c r="F358" s="17" t="s">
        <v>338</v>
      </c>
      <c r="G358" s="17" t="s">
        <v>145</v>
      </c>
      <c r="H358" s="17" t="s">
        <v>126</v>
      </c>
      <c r="I358" s="17" t="s">
        <v>388</v>
      </c>
      <c r="J358" s="17"/>
      <c r="K358" s="17" t="s">
        <v>339</v>
      </c>
      <c r="L358" s="17" t="s">
        <v>338</v>
      </c>
      <c r="M358" s="17" t="s">
        <v>340</v>
      </c>
    </row>
    <row r="359" spans="1:13" ht="60" customHeight="1" x14ac:dyDescent="0.25">
      <c r="A359" s="17" t="s">
        <v>709</v>
      </c>
      <c r="B359" s="17" t="s">
        <v>507</v>
      </c>
      <c r="C359" s="17" t="s">
        <v>508</v>
      </c>
      <c r="D359" s="17" t="s">
        <v>338</v>
      </c>
      <c r="E359" s="17" t="s">
        <v>339</v>
      </c>
      <c r="F359" s="17" t="s">
        <v>338</v>
      </c>
      <c r="G359" s="17" t="s">
        <v>145</v>
      </c>
      <c r="H359" s="17" t="s">
        <v>126</v>
      </c>
      <c r="I359" s="17" t="s">
        <v>388</v>
      </c>
      <c r="J359" s="17"/>
      <c r="K359" s="17" t="s">
        <v>339</v>
      </c>
      <c r="L359" s="17" t="s">
        <v>338</v>
      </c>
      <c r="M359" s="17" t="s">
        <v>340</v>
      </c>
    </row>
    <row r="360" spans="1:13" ht="60" customHeight="1" x14ac:dyDescent="0.25">
      <c r="A360" s="17" t="s">
        <v>710</v>
      </c>
      <c r="B360" s="17" t="s">
        <v>507</v>
      </c>
      <c r="C360" s="17" t="s">
        <v>508</v>
      </c>
      <c r="D360" s="17" t="s">
        <v>338</v>
      </c>
      <c r="E360" s="17" t="s">
        <v>339</v>
      </c>
      <c r="F360" s="17" t="s">
        <v>338</v>
      </c>
      <c r="G360" s="17" t="s">
        <v>145</v>
      </c>
      <c r="H360" s="17" t="s">
        <v>126</v>
      </c>
      <c r="I360" s="17" t="s">
        <v>388</v>
      </c>
      <c r="J360" s="17"/>
      <c r="K360" s="17" t="s">
        <v>339</v>
      </c>
      <c r="L360" s="17" t="s">
        <v>338</v>
      </c>
      <c r="M360" s="17" t="s">
        <v>340</v>
      </c>
    </row>
    <row r="361" spans="1:13" ht="60" customHeight="1" x14ac:dyDescent="0.25">
      <c r="A361" s="17" t="s">
        <v>711</v>
      </c>
      <c r="B361" s="17" t="s">
        <v>507</v>
      </c>
      <c r="C361" s="17" t="s">
        <v>508</v>
      </c>
      <c r="D361" s="17" t="s">
        <v>338</v>
      </c>
      <c r="E361" s="17" t="s">
        <v>339</v>
      </c>
      <c r="F361" s="17" t="s">
        <v>338</v>
      </c>
      <c r="G361" s="17" t="s">
        <v>145</v>
      </c>
      <c r="H361" s="17" t="s">
        <v>126</v>
      </c>
      <c r="I361" s="17" t="s">
        <v>388</v>
      </c>
      <c r="J361" s="17"/>
      <c r="K361" s="17" t="s">
        <v>339</v>
      </c>
      <c r="L361" s="17" t="s">
        <v>338</v>
      </c>
      <c r="M361" s="17" t="s">
        <v>340</v>
      </c>
    </row>
    <row r="362" spans="1:13" ht="60" customHeight="1" x14ac:dyDescent="0.25">
      <c r="A362" s="17" t="s">
        <v>712</v>
      </c>
      <c r="B362" s="17" t="s">
        <v>507</v>
      </c>
      <c r="C362" s="17" t="s">
        <v>508</v>
      </c>
      <c r="D362" s="17" t="s">
        <v>338</v>
      </c>
      <c r="E362" s="17" t="s">
        <v>339</v>
      </c>
      <c r="F362" s="17" t="s">
        <v>338</v>
      </c>
      <c r="G362" s="17" t="s">
        <v>145</v>
      </c>
      <c r="H362" s="17" t="s">
        <v>126</v>
      </c>
      <c r="I362" s="17" t="s">
        <v>388</v>
      </c>
      <c r="J362" s="17"/>
      <c r="K362" s="17" t="s">
        <v>339</v>
      </c>
      <c r="L362" s="17" t="s">
        <v>338</v>
      </c>
      <c r="M362" s="17" t="s">
        <v>340</v>
      </c>
    </row>
    <row r="363" spans="1:13" ht="60" customHeight="1" x14ac:dyDescent="0.25">
      <c r="A363" s="17" t="s">
        <v>713</v>
      </c>
      <c r="B363" s="17" t="s">
        <v>507</v>
      </c>
      <c r="C363" s="17" t="s">
        <v>508</v>
      </c>
      <c r="D363" s="17" t="s">
        <v>338</v>
      </c>
      <c r="E363" s="17" t="s">
        <v>339</v>
      </c>
      <c r="F363" s="17" t="s">
        <v>338</v>
      </c>
      <c r="G363" s="17" t="s">
        <v>145</v>
      </c>
      <c r="H363" s="17" t="s">
        <v>126</v>
      </c>
      <c r="I363" s="17" t="s">
        <v>388</v>
      </c>
      <c r="J363" s="17"/>
      <c r="K363" s="17" t="s">
        <v>339</v>
      </c>
      <c r="L363" s="17" t="s">
        <v>338</v>
      </c>
      <c r="M363" s="17" t="s">
        <v>340</v>
      </c>
    </row>
    <row r="364" spans="1:13" ht="60" customHeight="1" x14ac:dyDescent="0.25">
      <c r="A364" s="17" t="s">
        <v>714</v>
      </c>
      <c r="B364" s="17" t="s">
        <v>507</v>
      </c>
      <c r="C364" s="17" t="s">
        <v>508</v>
      </c>
      <c r="D364" s="17" t="s">
        <v>338</v>
      </c>
      <c r="E364" s="17" t="s">
        <v>339</v>
      </c>
      <c r="F364" s="17" t="s">
        <v>338</v>
      </c>
      <c r="G364" s="17" t="s">
        <v>145</v>
      </c>
      <c r="H364" s="17" t="s">
        <v>126</v>
      </c>
      <c r="I364" s="17" t="s">
        <v>388</v>
      </c>
      <c r="J364" s="17"/>
      <c r="K364" s="17" t="s">
        <v>339</v>
      </c>
      <c r="L364" s="17" t="s">
        <v>338</v>
      </c>
      <c r="M364" s="17" t="s">
        <v>340</v>
      </c>
    </row>
    <row r="365" spans="1:13" ht="60" customHeight="1" x14ac:dyDescent="0.25">
      <c r="A365" s="17" t="s">
        <v>715</v>
      </c>
      <c r="B365" s="17" t="s">
        <v>507</v>
      </c>
      <c r="C365" s="17" t="s">
        <v>508</v>
      </c>
      <c r="D365" s="17" t="s">
        <v>338</v>
      </c>
      <c r="E365" s="17" t="s">
        <v>339</v>
      </c>
      <c r="F365" s="17" t="s">
        <v>338</v>
      </c>
      <c r="G365" s="17" t="s">
        <v>145</v>
      </c>
      <c r="H365" s="17" t="s">
        <v>126</v>
      </c>
      <c r="I365" s="17" t="s">
        <v>388</v>
      </c>
      <c r="J365" s="17"/>
      <c r="K365" s="17" t="s">
        <v>339</v>
      </c>
      <c r="L365" s="17" t="s">
        <v>338</v>
      </c>
      <c r="M365" s="17" t="s">
        <v>340</v>
      </c>
    </row>
    <row r="366" spans="1:13" ht="60" customHeight="1" x14ac:dyDescent="0.25">
      <c r="A366" s="17" t="s">
        <v>716</v>
      </c>
      <c r="B366" s="17" t="s">
        <v>507</v>
      </c>
      <c r="C366" s="17" t="s">
        <v>508</v>
      </c>
      <c r="D366" s="17" t="s">
        <v>338</v>
      </c>
      <c r="E366" s="17" t="s">
        <v>339</v>
      </c>
      <c r="F366" s="17" t="s">
        <v>338</v>
      </c>
      <c r="G366" s="17" t="s">
        <v>145</v>
      </c>
      <c r="H366" s="17" t="s">
        <v>126</v>
      </c>
      <c r="I366" s="17" t="s">
        <v>388</v>
      </c>
      <c r="J366" s="17"/>
      <c r="K366" s="17" t="s">
        <v>339</v>
      </c>
      <c r="L366" s="17" t="s">
        <v>338</v>
      </c>
      <c r="M366" s="17" t="s">
        <v>340</v>
      </c>
    </row>
    <row r="367" spans="1:13" ht="60" customHeight="1" x14ac:dyDescent="0.25">
      <c r="A367" s="17" t="s">
        <v>717</v>
      </c>
      <c r="B367" s="17" t="s">
        <v>507</v>
      </c>
      <c r="C367" s="17" t="s">
        <v>508</v>
      </c>
      <c r="D367" s="17" t="s">
        <v>338</v>
      </c>
      <c r="E367" s="17" t="s">
        <v>339</v>
      </c>
      <c r="F367" s="17" t="s">
        <v>338</v>
      </c>
      <c r="G367" s="17" t="s">
        <v>145</v>
      </c>
      <c r="H367" s="17" t="s">
        <v>126</v>
      </c>
      <c r="I367" s="17" t="s">
        <v>388</v>
      </c>
      <c r="J367" s="17"/>
      <c r="K367" s="17" t="s">
        <v>339</v>
      </c>
      <c r="L367" s="17" t="s">
        <v>338</v>
      </c>
      <c r="M367" s="17" t="s">
        <v>340</v>
      </c>
    </row>
    <row r="368" spans="1:13" ht="60" customHeight="1" x14ac:dyDescent="0.25">
      <c r="A368" s="17" t="s">
        <v>718</v>
      </c>
      <c r="B368" s="17" t="s">
        <v>507</v>
      </c>
      <c r="C368" s="17" t="s">
        <v>508</v>
      </c>
      <c r="D368" s="17" t="s">
        <v>338</v>
      </c>
      <c r="E368" s="17" t="s">
        <v>339</v>
      </c>
      <c r="F368" s="17" t="s">
        <v>338</v>
      </c>
      <c r="G368" s="17" t="s">
        <v>145</v>
      </c>
      <c r="H368" s="17" t="s">
        <v>126</v>
      </c>
      <c r="I368" s="17" t="s">
        <v>388</v>
      </c>
      <c r="J368" s="17"/>
      <c r="K368" s="17" t="s">
        <v>339</v>
      </c>
      <c r="L368" s="17" t="s">
        <v>338</v>
      </c>
      <c r="M368" s="17" t="s">
        <v>340</v>
      </c>
    </row>
    <row r="369" spans="1:13" ht="60" customHeight="1" x14ac:dyDescent="0.25">
      <c r="A369" s="17" t="s">
        <v>719</v>
      </c>
      <c r="B369" s="17" t="s">
        <v>695</v>
      </c>
      <c r="C369" s="17" t="s">
        <v>696</v>
      </c>
      <c r="D369" s="17" t="s">
        <v>338</v>
      </c>
      <c r="E369" s="17" t="s">
        <v>339</v>
      </c>
      <c r="F369" s="17" t="s">
        <v>338</v>
      </c>
      <c r="G369" s="17"/>
      <c r="H369" s="17"/>
      <c r="I369" s="17" t="s">
        <v>697</v>
      </c>
      <c r="J369" s="17" t="s">
        <v>177</v>
      </c>
      <c r="K369" s="17" t="s">
        <v>338</v>
      </c>
      <c r="L369" s="17" t="s">
        <v>339</v>
      </c>
      <c r="M369" s="17" t="s">
        <v>340</v>
      </c>
    </row>
    <row r="370" spans="1:13" ht="60" customHeight="1" x14ac:dyDescent="0.25">
      <c r="A370" s="17" t="s">
        <v>720</v>
      </c>
      <c r="B370" s="17" t="s">
        <v>507</v>
      </c>
      <c r="C370" s="17" t="s">
        <v>681</v>
      </c>
      <c r="D370" s="17" t="s">
        <v>338</v>
      </c>
      <c r="E370" s="17" t="s">
        <v>339</v>
      </c>
      <c r="F370" s="17" t="s">
        <v>338</v>
      </c>
      <c r="G370" s="17" t="s">
        <v>145</v>
      </c>
      <c r="H370" s="17" t="s">
        <v>126</v>
      </c>
      <c r="I370" s="17" t="s">
        <v>388</v>
      </c>
      <c r="J370" s="17"/>
      <c r="K370" s="17" t="s">
        <v>339</v>
      </c>
      <c r="L370" s="17" t="s">
        <v>338</v>
      </c>
      <c r="M370" s="17" t="s">
        <v>340</v>
      </c>
    </row>
    <row r="371" spans="1:13" ht="60" customHeight="1" x14ac:dyDescent="0.25">
      <c r="A371" s="17" t="s">
        <v>721</v>
      </c>
      <c r="B371" s="17" t="s">
        <v>507</v>
      </c>
      <c r="C371" s="17" t="s">
        <v>508</v>
      </c>
      <c r="D371" s="17" t="s">
        <v>338</v>
      </c>
      <c r="E371" s="17" t="s">
        <v>339</v>
      </c>
      <c r="F371" s="17" t="s">
        <v>338</v>
      </c>
      <c r="G371" s="17" t="s">
        <v>145</v>
      </c>
      <c r="H371" s="17" t="s">
        <v>126</v>
      </c>
      <c r="I371" s="17" t="s">
        <v>388</v>
      </c>
      <c r="J371" s="17"/>
      <c r="K371" s="17" t="s">
        <v>339</v>
      </c>
      <c r="L371" s="17" t="s">
        <v>338</v>
      </c>
      <c r="M371" s="17" t="s">
        <v>340</v>
      </c>
    </row>
    <row r="372" spans="1:13" ht="60" customHeight="1" x14ac:dyDescent="0.25">
      <c r="A372" s="17" t="s">
        <v>722</v>
      </c>
      <c r="B372" s="17" t="s">
        <v>507</v>
      </c>
      <c r="C372" s="17" t="s">
        <v>508</v>
      </c>
      <c r="D372" s="17" t="s">
        <v>338</v>
      </c>
      <c r="E372" s="17" t="s">
        <v>339</v>
      </c>
      <c r="F372" s="17" t="s">
        <v>338</v>
      </c>
      <c r="G372" s="17" t="s">
        <v>145</v>
      </c>
      <c r="H372" s="17" t="s">
        <v>126</v>
      </c>
      <c r="I372" s="17" t="s">
        <v>388</v>
      </c>
      <c r="J372" s="17"/>
      <c r="K372" s="17" t="s">
        <v>339</v>
      </c>
      <c r="L372" s="17" t="s">
        <v>338</v>
      </c>
      <c r="M372" s="17" t="s">
        <v>340</v>
      </c>
    </row>
    <row r="373" spans="1:13" ht="60" customHeight="1" x14ac:dyDescent="0.25">
      <c r="A373" s="17" t="s">
        <v>723</v>
      </c>
      <c r="B373" s="17" t="s">
        <v>507</v>
      </c>
      <c r="C373" s="17" t="s">
        <v>508</v>
      </c>
      <c r="D373" s="17" t="s">
        <v>338</v>
      </c>
      <c r="E373" s="17" t="s">
        <v>339</v>
      </c>
      <c r="F373" s="17" t="s">
        <v>338</v>
      </c>
      <c r="G373" s="17" t="s">
        <v>145</v>
      </c>
      <c r="H373" s="17" t="s">
        <v>126</v>
      </c>
      <c r="I373" s="17" t="s">
        <v>388</v>
      </c>
      <c r="J373" s="17"/>
      <c r="K373" s="17" t="s">
        <v>339</v>
      </c>
      <c r="L373" s="17" t="s">
        <v>338</v>
      </c>
      <c r="M373" s="17" t="s">
        <v>340</v>
      </c>
    </row>
    <row r="374" spans="1:13" ht="60" customHeight="1" x14ac:dyDescent="0.25">
      <c r="A374" s="17" t="s">
        <v>724</v>
      </c>
      <c r="B374" s="17" t="s">
        <v>507</v>
      </c>
      <c r="C374" s="17" t="s">
        <v>508</v>
      </c>
      <c r="D374" s="17" t="s">
        <v>338</v>
      </c>
      <c r="E374" s="17" t="s">
        <v>339</v>
      </c>
      <c r="F374" s="17" t="s">
        <v>338</v>
      </c>
      <c r="G374" s="17" t="s">
        <v>145</v>
      </c>
      <c r="H374" s="17" t="s">
        <v>126</v>
      </c>
      <c r="I374" s="17" t="s">
        <v>388</v>
      </c>
      <c r="J374" s="17"/>
      <c r="K374" s="17" t="s">
        <v>339</v>
      </c>
      <c r="L374" s="17" t="s">
        <v>338</v>
      </c>
      <c r="M374" s="17" t="s">
        <v>340</v>
      </c>
    </row>
    <row r="375" spans="1:13" ht="60" customHeight="1" x14ac:dyDescent="0.25">
      <c r="A375" s="17" t="s">
        <v>725</v>
      </c>
      <c r="B375" s="17" t="s">
        <v>507</v>
      </c>
      <c r="C375" s="17" t="s">
        <v>508</v>
      </c>
      <c r="D375" s="17" t="s">
        <v>338</v>
      </c>
      <c r="E375" s="17" t="s">
        <v>339</v>
      </c>
      <c r="F375" s="17" t="s">
        <v>338</v>
      </c>
      <c r="G375" s="17" t="s">
        <v>145</v>
      </c>
      <c r="H375" s="17" t="s">
        <v>126</v>
      </c>
      <c r="I375" s="17" t="s">
        <v>388</v>
      </c>
      <c r="J375" s="17"/>
      <c r="K375" s="17" t="s">
        <v>339</v>
      </c>
      <c r="L375" s="17" t="s">
        <v>338</v>
      </c>
      <c r="M375" s="17" t="s">
        <v>340</v>
      </c>
    </row>
    <row r="376" spans="1:13" ht="60" customHeight="1" x14ac:dyDescent="0.25">
      <c r="A376" s="17" t="s">
        <v>726</v>
      </c>
      <c r="B376" s="17" t="s">
        <v>507</v>
      </c>
      <c r="C376" s="17" t="s">
        <v>637</v>
      </c>
      <c r="D376" s="17" t="s">
        <v>338</v>
      </c>
      <c r="E376" s="17" t="s">
        <v>339</v>
      </c>
      <c r="F376" s="17" t="s">
        <v>338</v>
      </c>
      <c r="G376" s="17" t="s">
        <v>145</v>
      </c>
      <c r="H376" s="17" t="s">
        <v>126</v>
      </c>
      <c r="I376" s="17" t="s">
        <v>388</v>
      </c>
      <c r="J376" s="17"/>
      <c r="K376" s="17" t="s">
        <v>339</v>
      </c>
      <c r="L376" s="17" t="s">
        <v>338</v>
      </c>
      <c r="M376" s="17" t="s">
        <v>340</v>
      </c>
    </row>
    <row r="377" spans="1:13" ht="60" customHeight="1" x14ac:dyDescent="0.25">
      <c r="A377" s="17" t="s">
        <v>727</v>
      </c>
      <c r="B377" s="17" t="s">
        <v>507</v>
      </c>
      <c r="C377" s="17" t="s">
        <v>637</v>
      </c>
      <c r="D377" s="17" t="s">
        <v>338</v>
      </c>
      <c r="E377" s="17" t="s">
        <v>339</v>
      </c>
      <c r="F377" s="17" t="s">
        <v>338</v>
      </c>
      <c r="G377" s="17" t="s">
        <v>145</v>
      </c>
      <c r="H377" s="17" t="s">
        <v>126</v>
      </c>
      <c r="I377" s="17" t="s">
        <v>388</v>
      </c>
      <c r="J377" s="17"/>
      <c r="K377" s="17" t="s">
        <v>339</v>
      </c>
      <c r="L377" s="17" t="s">
        <v>338</v>
      </c>
      <c r="M377" s="17" t="s">
        <v>340</v>
      </c>
    </row>
    <row r="378" spans="1:13" ht="60" customHeight="1" x14ac:dyDescent="0.25">
      <c r="A378" s="17" t="s">
        <v>728</v>
      </c>
      <c r="B378" s="17" t="s">
        <v>507</v>
      </c>
      <c r="C378" s="17" t="s">
        <v>508</v>
      </c>
      <c r="D378" s="17" t="s">
        <v>338</v>
      </c>
      <c r="E378" s="17" t="s">
        <v>339</v>
      </c>
      <c r="F378" s="17" t="s">
        <v>338</v>
      </c>
      <c r="G378" s="17" t="s">
        <v>145</v>
      </c>
      <c r="H378" s="17" t="s">
        <v>126</v>
      </c>
      <c r="I378" s="17" t="s">
        <v>388</v>
      </c>
      <c r="J378" s="17"/>
      <c r="K378" s="17" t="s">
        <v>339</v>
      </c>
      <c r="L378" s="17" t="s">
        <v>338</v>
      </c>
      <c r="M378" s="17" t="s">
        <v>340</v>
      </c>
    </row>
    <row r="379" spans="1:13" ht="60" customHeight="1" x14ac:dyDescent="0.25">
      <c r="A379" s="17" t="s">
        <v>729</v>
      </c>
      <c r="B379" s="17" t="s">
        <v>507</v>
      </c>
      <c r="C379" s="17" t="s">
        <v>637</v>
      </c>
      <c r="D379" s="17" t="s">
        <v>338</v>
      </c>
      <c r="E379" s="17" t="s">
        <v>339</v>
      </c>
      <c r="F379" s="17" t="s">
        <v>338</v>
      </c>
      <c r="G379" s="17" t="s">
        <v>145</v>
      </c>
      <c r="H379" s="17" t="s">
        <v>126</v>
      </c>
      <c r="I379" s="17" t="s">
        <v>388</v>
      </c>
      <c r="J379" s="17"/>
      <c r="K379" s="17" t="s">
        <v>339</v>
      </c>
      <c r="L379" s="17" t="s">
        <v>338</v>
      </c>
      <c r="M379" s="17" t="s">
        <v>340</v>
      </c>
    </row>
    <row r="380" spans="1:13" ht="60" customHeight="1" x14ac:dyDescent="0.25">
      <c r="A380" s="17" t="s">
        <v>730</v>
      </c>
      <c r="B380" s="17" t="s">
        <v>695</v>
      </c>
      <c r="C380" s="17" t="s">
        <v>696</v>
      </c>
      <c r="D380" s="17" t="s">
        <v>338</v>
      </c>
      <c r="E380" s="17" t="s">
        <v>339</v>
      </c>
      <c r="F380" s="17" t="s">
        <v>338</v>
      </c>
      <c r="G380" s="17"/>
      <c r="H380" s="17"/>
      <c r="I380" s="17" t="s">
        <v>697</v>
      </c>
      <c r="J380" s="17" t="s">
        <v>177</v>
      </c>
      <c r="K380" s="17" t="s">
        <v>338</v>
      </c>
      <c r="L380" s="17" t="s">
        <v>339</v>
      </c>
      <c r="M380" s="17" t="s">
        <v>340</v>
      </c>
    </row>
    <row r="381" spans="1:13" ht="60" customHeight="1" x14ac:dyDescent="0.25">
      <c r="A381" s="17" t="s">
        <v>731</v>
      </c>
      <c r="B381" s="17" t="s">
        <v>507</v>
      </c>
      <c r="C381" s="17" t="s">
        <v>508</v>
      </c>
      <c r="D381" s="17" t="s">
        <v>338</v>
      </c>
      <c r="E381" s="17" t="s">
        <v>339</v>
      </c>
      <c r="F381" s="17" t="s">
        <v>338</v>
      </c>
      <c r="G381" s="17" t="s">
        <v>145</v>
      </c>
      <c r="H381" s="17" t="s">
        <v>126</v>
      </c>
      <c r="I381" s="17" t="s">
        <v>388</v>
      </c>
      <c r="J381" s="17"/>
      <c r="K381" s="17" t="s">
        <v>339</v>
      </c>
      <c r="L381" s="17" t="s">
        <v>338</v>
      </c>
      <c r="M381" s="17" t="s">
        <v>340</v>
      </c>
    </row>
    <row r="382" spans="1:13" ht="60" customHeight="1" x14ac:dyDescent="0.25">
      <c r="A382" s="17" t="s">
        <v>732</v>
      </c>
      <c r="B382" s="17" t="s">
        <v>695</v>
      </c>
      <c r="C382" s="17" t="s">
        <v>733</v>
      </c>
      <c r="D382" s="17" t="s">
        <v>338</v>
      </c>
      <c r="E382" s="17" t="s">
        <v>339</v>
      </c>
      <c r="F382" s="17" t="s">
        <v>338</v>
      </c>
      <c r="G382" s="17"/>
      <c r="H382" s="17"/>
      <c r="I382" s="17" t="s">
        <v>697</v>
      </c>
      <c r="J382" s="17" t="s">
        <v>177</v>
      </c>
      <c r="K382" s="17" t="s">
        <v>338</v>
      </c>
      <c r="L382" s="17" t="s">
        <v>339</v>
      </c>
      <c r="M382" s="17" t="s">
        <v>340</v>
      </c>
    </row>
    <row r="383" spans="1:13" ht="60" customHeight="1" x14ac:dyDescent="0.25">
      <c r="A383" s="17" t="s">
        <v>734</v>
      </c>
      <c r="B383" s="17" t="s">
        <v>507</v>
      </c>
      <c r="C383" s="17" t="s">
        <v>508</v>
      </c>
      <c r="D383" s="17" t="s">
        <v>338</v>
      </c>
      <c r="E383" s="17" t="s">
        <v>339</v>
      </c>
      <c r="F383" s="17" t="s">
        <v>338</v>
      </c>
      <c r="G383" s="17" t="s">
        <v>145</v>
      </c>
      <c r="H383" s="17" t="s">
        <v>126</v>
      </c>
      <c r="I383" s="17" t="s">
        <v>388</v>
      </c>
      <c r="J383" s="17"/>
      <c r="K383" s="17" t="s">
        <v>339</v>
      </c>
      <c r="L383" s="17" t="s">
        <v>338</v>
      </c>
      <c r="M383" s="17" t="s">
        <v>340</v>
      </c>
    </row>
    <row r="384" spans="1:13" ht="60" customHeight="1" x14ac:dyDescent="0.25">
      <c r="A384" s="17" t="s">
        <v>735</v>
      </c>
      <c r="B384" s="17" t="s">
        <v>507</v>
      </c>
      <c r="C384" s="17" t="s">
        <v>508</v>
      </c>
      <c r="D384" s="17" t="s">
        <v>338</v>
      </c>
      <c r="E384" s="17" t="s">
        <v>339</v>
      </c>
      <c r="F384" s="17" t="s">
        <v>338</v>
      </c>
      <c r="G384" s="17" t="s">
        <v>145</v>
      </c>
      <c r="H384" s="17" t="s">
        <v>126</v>
      </c>
      <c r="I384" s="17" t="s">
        <v>388</v>
      </c>
      <c r="J384" s="17"/>
      <c r="K384" s="17" t="s">
        <v>339</v>
      </c>
      <c r="L384" s="17" t="s">
        <v>338</v>
      </c>
      <c r="M384" s="17" t="s">
        <v>340</v>
      </c>
    </row>
    <row r="385" spans="1:13" ht="60" customHeight="1" x14ac:dyDescent="0.25">
      <c r="A385" s="17" t="s">
        <v>736</v>
      </c>
      <c r="B385" s="17" t="s">
        <v>507</v>
      </c>
      <c r="C385" s="17" t="s">
        <v>508</v>
      </c>
      <c r="D385" s="17" t="s">
        <v>338</v>
      </c>
      <c r="E385" s="17" t="s">
        <v>339</v>
      </c>
      <c r="F385" s="17" t="s">
        <v>338</v>
      </c>
      <c r="G385" s="17" t="s">
        <v>145</v>
      </c>
      <c r="H385" s="17" t="s">
        <v>126</v>
      </c>
      <c r="I385" s="17" t="s">
        <v>388</v>
      </c>
      <c r="J385" s="17"/>
      <c r="K385" s="17" t="s">
        <v>339</v>
      </c>
      <c r="L385" s="17" t="s">
        <v>338</v>
      </c>
      <c r="M385" s="17" t="s">
        <v>340</v>
      </c>
    </row>
    <row r="386" spans="1:13" ht="60" customHeight="1" x14ac:dyDescent="0.25">
      <c r="A386" s="17" t="s">
        <v>737</v>
      </c>
      <c r="B386" s="17" t="s">
        <v>507</v>
      </c>
      <c r="C386" s="17" t="s">
        <v>508</v>
      </c>
      <c r="D386" s="17" t="s">
        <v>338</v>
      </c>
      <c r="E386" s="17" t="s">
        <v>339</v>
      </c>
      <c r="F386" s="17" t="s">
        <v>338</v>
      </c>
      <c r="G386" s="17" t="s">
        <v>145</v>
      </c>
      <c r="H386" s="17" t="s">
        <v>126</v>
      </c>
      <c r="I386" s="17" t="s">
        <v>388</v>
      </c>
      <c r="J386" s="17"/>
      <c r="K386" s="17" t="s">
        <v>339</v>
      </c>
      <c r="L386" s="17" t="s">
        <v>338</v>
      </c>
      <c r="M386" s="17" t="s">
        <v>340</v>
      </c>
    </row>
    <row r="387" spans="1:13" ht="60" customHeight="1" x14ac:dyDescent="0.25">
      <c r="A387" s="17" t="s">
        <v>738</v>
      </c>
      <c r="B387" s="17" t="s">
        <v>507</v>
      </c>
      <c r="C387" s="17" t="s">
        <v>508</v>
      </c>
      <c r="D387" s="17" t="s">
        <v>338</v>
      </c>
      <c r="E387" s="17" t="s">
        <v>339</v>
      </c>
      <c r="F387" s="17" t="s">
        <v>338</v>
      </c>
      <c r="G387" s="17" t="s">
        <v>145</v>
      </c>
      <c r="H387" s="17" t="s">
        <v>126</v>
      </c>
      <c r="I387" s="17" t="s">
        <v>388</v>
      </c>
      <c r="J387" s="17"/>
      <c r="K387" s="17" t="s">
        <v>339</v>
      </c>
      <c r="L387" s="17" t="s">
        <v>338</v>
      </c>
      <c r="M387" s="17" t="s">
        <v>340</v>
      </c>
    </row>
    <row r="388" spans="1:13" ht="60" customHeight="1" x14ac:dyDescent="0.25">
      <c r="A388" s="17" t="s">
        <v>739</v>
      </c>
      <c r="B388" s="17" t="s">
        <v>507</v>
      </c>
      <c r="C388" s="17" t="s">
        <v>508</v>
      </c>
      <c r="D388" s="17" t="s">
        <v>338</v>
      </c>
      <c r="E388" s="17" t="s">
        <v>339</v>
      </c>
      <c r="F388" s="17" t="s">
        <v>338</v>
      </c>
      <c r="G388" s="17" t="s">
        <v>145</v>
      </c>
      <c r="H388" s="17" t="s">
        <v>126</v>
      </c>
      <c r="I388" s="17" t="s">
        <v>388</v>
      </c>
      <c r="J388" s="17"/>
      <c r="K388" s="17" t="s">
        <v>339</v>
      </c>
      <c r="L388" s="17" t="s">
        <v>338</v>
      </c>
      <c r="M388" s="17" t="s">
        <v>340</v>
      </c>
    </row>
    <row r="389" spans="1:13" ht="60" customHeight="1" x14ac:dyDescent="0.25">
      <c r="A389" s="17" t="s">
        <v>740</v>
      </c>
      <c r="B389" s="17" t="s">
        <v>507</v>
      </c>
      <c r="C389" s="17" t="s">
        <v>508</v>
      </c>
      <c r="D389" s="17" t="s">
        <v>338</v>
      </c>
      <c r="E389" s="17" t="s">
        <v>339</v>
      </c>
      <c r="F389" s="17" t="s">
        <v>338</v>
      </c>
      <c r="G389" s="17" t="s">
        <v>145</v>
      </c>
      <c r="H389" s="17" t="s">
        <v>126</v>
      </c>
      <c r="I389" s="17" t="s">
        <v>388</v>
      </c>
      <c r="J389" s="17"/>
      <c r="K389" s="17" t="s">
        <v>339</v>
      </c>
      <c r="L389" s="17" t="s">
        <v>338</v>
      </c>
      <c r="M389" s="17" t="s">
        <v>340</v>
      </c>
    </row>
    <row r="390" spans="1:13" ht="60" customHeight="1" x14ac:dyDescent="0.25">
      <c r="A390" s="17" t="s">
        <v>741</v>
      </c>
      <c r="B390" s="17" t="s">
        <v>507</v>
      </c>
      <c r="C390" s="17" t="s">
        <v>508</v>
      </c>
      <c r="D390" s="17" t="s">
        <v>338</v>
      </c>
      <c r="E390" s="17" t="s">
        <v>339</v>
      </c>
      <c r="F390" s="17" t="s">
        <v>338</v>
      </c>
      <c r="G390" s="17" t="s">
        <v>145</v>
      </c>
      <c r="H390" s="17" t="s">
        <v>126</v>
      </c>
      <c r="I390" s="17" t="s">
        <v>388</v>
      </c>
      <c r="J390" s="17"/>
      <c r="K390" s="17" t="s">
        <v>339</v>
      </c>
      <c r="L390" s="17" t="s">
        <v>338</v>
      </c>
      <c r="M390" s="17" t="s">
        <v>340</v>
      </c>
    </row>
    <row r="391" spans="1:13" ht="60" customHeight="1" x14ac:dyDescent="0.25">
      <c r="A391" s="17" t="s">
        <v>742</v>
      </c>
      <c r="B391" s="17" t="s">
        <v>507</v>
      </c>
      <c r="C391" s="17" t="s">
        <v>508</v>
      </c>
      <c r="D391" s="17" t="s">
        <v>338</v>
      </c>
      <c r="E391" s="17" t="s">
        <v>339</v>
      </c>
      <c r="F391" s="17" t="s">
        <v>338</v>
      </c>
      <c r="G391" s="17" t="s">
        <v>145</v>
      </c>
      <c r="H391" s="17" t="s">
        <v>126</v>
      </c>
      <c r="I391" s="17" t="s">
        <v>388</v>
      </c>
      <c r="J391" s="17"/>
      <c r="K391" s="17" t="s">
        <v>339</v>
      </c>
      <c r="L391" s="17" t="s">
        <v>338</v>
      </c>
      <c r="M391" s="17" t="s">
        <v>340</v>
      </c>
    </row>
    <row r="392" spans="1:13" ht="60" customHeight="1" x14ac:dyDescent="0.25">
      <c r="A392" s="17" t="s">
        <v>743</v>
      </c>
      <c r="B392" s="17" t="s">
        <v>695</v>
      </c>
      <c r="C392" s="17" t="s">
        <v>696</v>
      </c>
      <c r="D392" s="17" t="s">
        <v>338</v>
      </c>
      <c r="E392" s="17" t="s">
        <v>339</v>
      </c>
      <c r="F392" s="17" t="s">
        <v>338</v>
      </c>
      <c r="G392" s="17"/>
      <c r="H392" s="17"/>
      <c r="I392" s="17" t="s">
        <v>697</v>
      </c>
      <c r="J392" s="17" t="s">
        <v>177</v>
      </c>
      <c r="K392" s="17" t="s">
        <v>338</v>
      </c>
      <c r="L392" s="17" t="s">
        <v>339</v>
      </c>
      <c r="M392" s="17" t="s">
        <v>340</v>
      </c>
    </row>
    <row r="393" spans="1:13" ht="60" customHeight="1" x14ac:dyDescent="0.25">
      <c r="A393" s="17" t="s">
        <v>744</v>
      </c>
      <c r="B393" s="17" t="s">
        <v>695</v>
      </c>
      <c r="C393" s="17" t="s">
        <v>696</v>
      </c>
      <c r="D393" s="17" t="s">
        <v>338</v>
      </c>
      <c r="E393" s="17" t="s">
        <v>339</v>
      </c>
      <c r="F393" s="17" t="s">
        <v>338</v>
      </c>
      <c r="G393" s="17"/>
      <c r="H393" s="17"/>
      <c r="I393" s="17" t="s">
        <v>697</v>
      </c>
      <c r="J393" s="17" t="s">
        <v>177</v>
      </c>
      <c r="K393" s="17" t="s">
        <v>338</v>
      </c>
      <c r="L393" s="17" t="s">
        <v>339</v>
      </c>
      <c r="M393" s="17" t="s">
        <v>340</v>
      </c>
    </row>
    <row r="394" spans="1:13" ht="60" customHeight="1" x14ac:dyDescent="0.25">
      <c r="A394" s="17" t="s">
        <v>745</v>
      </c>
      <c r="B394" s="17" t="s">
        <v>695</v>
      </c>
      <c r="C394" s="17" t="s">
        <v>696</v>
      </c>
      <c r="D394" s="17" t="s">
        <v>338</v>
      </c>
      <c r="E394" s="17" t="s">
        <v>339</v>
      </c>
      <c r="F394" s="17" t="s">
        <v>338</v>
      </c>
      <c r="G394" s="17"/>
      <c r="H394" s="17"/>
      <c r="I394" s="17" t="s">
        <v>697</v>
      </c>
      <c r="J394" s="17" t="s">
        <v>177</v>
      </c>
      <c r="K394" s="17" t="s">
        <v>338</v>
      </c>
      <c r="L394" s="17" t="s">
        <v>339</v>
      </c>
      <c r="M394" s="17" t="s">
        <v>340</v>
      </c>
    </row>
    <row r="395" spans="1:13" ht="60" customHeight="1" x14ac:dyDescent="0.25">
      <c r="A395" s="17" t="s">
        <v>746</v>
      </c>
      <c r="B395" s="17" t="s">
        <v>695</v>
      </c>
      <c r="C395" s="17" t="s">
        <v>696</v>
      </c>
      <c r="D395" s="17" t="s">
        <v>338</v>
      </c>
      <c r="E395" s="17" t="s">
        <v>339</v>
      </c>
      <c r="F395" s="17" t="s">
        <v>338</v>
      </c>
      <c r="G395" s="17"/>
      <c r="H395" s="17"/>
      <c r="I395" s="17" t="s">
        <v>697</v>
      </c>
      <c r="J395" s="17" t="s">
        <v>177</v>
      </c>
      <c r="K395" s="17" t="s">
        <v>338</v>
      </c>
      <c r="L395" s="17" t="s">
        <v>339</v>
      </c>
      <c r="M395" s="17" t="s">
        <v>340</v>
      </c>
    </row>
    <row r="396" spans="1:13" ht="60" customHeight="1" x14ac:dyDescent="0.25">
      <c r="A396" s="17" t="s">
        <v>747</v>
      </c>
      <c r="B396" s="17" t="s">
        <v>695</v>
      </c>
      <c r="C396" s="17" t="s">
        <v>696</v>
      </c>
      <c r="D396" s="17" t="s">
        <v>338</v>
      </c>
      <c r="E396" s="17" t="s">
        <v>339</v>
      </c>
      <c r="F396" s="17" t="s">
        <v>338</v>
      </c>
      <c r="G396" s="17"/>
      <c r="H396" s="17"/>
      <c r="I396" s="17" t="s">
        <v>697</v>
      </c>
      <c r="J396" s="17" t="s">
        <v>177</v>
      </c>
      <c r="K396" s="17" t="s">
        <v>338</v>
      </c>
      <c r="L396" s="17" t="s">
        <v>339</v>
      </c>
      <c r="M396" s="17" t="s">
        <v>340</v>
      </c>
    </row>
    <row r="397" spans="1:13" ht="60" customHeight="1" x14ac:dyDescent="0.25">
      <c r="A397" s="17" t="s">
        <v>748</v>
      </c>
      <c r="B397" s="17" t="s">
        <v>695</v>
      </c>
      <c r="C397" s="17" t="s">
        <v>696</v>
      </c>
      <c r="D397" s="17" t="s">
        <v>338</v>
      </c>
      <c r="E397" s="17" t="s">
        <v>339</v>
      </c>
      <c r="F397" s="17" t="s">
        <v>338</v>
      </c>
      <c r="G397" s="17"/>
      <c r="H397" s="17"/>
      <c r="I397" s="17" t="s">
        <v>697</v>
      </c>
      <c r="J397" s="17" t="s">
        <v>177</v>
      </c>
      <c r="K397" s="17" t="s">
        <v>338</v>
      </c>
      <c r="L397" s="17" t="s">
        <v>339</v>
      </c>
      <c r="M397" s="17" t="s">
        <v>340</v>
      </c>
    </row>
    <row r="398" spans="1:13" ht="60" customHeight="1" x14ac:dyDescent="0.25">
      <c r="A398" s="17" t="s">
        <v>749</v>
      </c>
      <c r="B398" s="17" t="s">
        <v>507</v>
      </c>
      <c r="C398" s="17" t="s">
        <v>508</v>
      </c>
      <c r="D398" s="17" t="s">
        <v>338</v>
      </c>
      <c r="E398" s="17" t="s">
        <v>339</v>
      </c>
      <c r="F398" s="17" t="s">
        <v>338</v>
      </c>
      <c r="G398" s="17" t="s">
        <v>145</v>
      </c>
      <c r="H398" s="17" t="s">
        <v>126</v>
      </c>
      <c r="I398" s="17" t="s">
        <v>388</v>
      </c>
      <c r="J398" s="17"/>
      <c r="K398" s="17" t="s">
        <v>339</v>
      </c>
      <c r="L398" s="17" t="s">
        <v>338</v>
      </c>
      <c r="M398" s="17" t="s">
        <v>340</v>
      </c>
    </row>
    <row r="399" spans="1:13" ht="60" customHeight="1" x14ac:dyDescent="0.25">
      <c r="A399" s="17" t="s">
        <v>750</v>
      </c>
      <c r="B399" s="17" t="s">
        <v>507</v>
      </c>
      <c r="C399" s="17" t="s">
        <v>508</v>
      </c>
      <c r="D399" s="17" t="s">
        <v>338</v>
      </c>
      <c r="E399" s="17" t="s">
        <v>339</v>
      </c>
      <c r="F399" s="17" t="s">
        <v>338</v>
      </c>
      <c r="G399" s="17" t="s">
        <v>145</v>
      </c>
      <c r="H399" s="17" t="s">
        <v>126</v>
      </c>
      <c r="I399" s="17" t="s">
        <v>388</v>
      </c>
      <c r="J399" s="17"/>
      <c r="K399" s="17" t="s">
        <v>339</v>
      </c>
      <c r="L399" s="17" t="s">
        <v>338</v>
      </c>
      <c r="M399" s="17" t="s">
        <v>340</v>
      </c>
    </row>
    <row r="400" spans="1:13" ht="60" customHeight="1" x14ac:dyDescent="0.25">
      <c r="A400" s="17" t="s">
        <v>751</v>
      </c>
      <c r="B400" s="17" t="s">
        <v>507</v>
      </c>
      <c r="C400" s="17" t="s">
        <v>508</v>
      </c>
      <c r="D400" s="17" t="s">
        <v>338</v>
      </c>
      <c r="E400" s="17" t="s">
        <v>339</v>
      </c>
      <c r="F400" s="17" t="s">
        <v>338</v>
      </c>
      <c r="G400" s="17" t="s">
        <v>145</v>
      </c>
      <c r="H400" s="17" t="s">
        <v>126</v>
      </c>
      <c r="I400" s="17" t="s">
        <v>388</v>
      </c>
      <c r="J400" s="17"/>
      <c r="K400" s="17" t="s">
        <v>339</v>
      </c>
      <c r="L400" s="17" t="s">
        <v>338</v>
      </c>
      <c r="M400" s="17" t="s">
        <v>340</v>
      </c>
    </row>
    <row r="401" spans="1:13" ht="60" customHeight="1" x14ac:dyDescent="0.25">
      <c r="A401" s="17" t="s">
        <v>752</v>
      </c>
      <c r="B401" s="17" t="s">
        <v>507</v>
      </c>
      <c r="C401" s="17" t="s">
        <v>508</v>
      </c>
      <c r="D401" s="17" t="s">
        <v>338</v>
      </c>
      <c r="E401" s="17" t="s">
        <v>339</v>
      </c>
      <c r="F401" s="17" t="s">
        <v>338</v>
      </c>
      <c r="G401" s="17" t="s">
        <v>145</v>
      </c>
      <c r="H401" s="17" t="s">
        <v>126</v>
      </c>
      <c r="I401" s="17" t="s">
        <v>388</v>
      </c>
      <c r="J401" s="17"/>
      <c r="K401" s="17" t="s">
        <v>339</v>
      </c>
      <c r="L401" s="17" t="s">
        <v>338</v>
      </c>
      <c r="M401" s="17" t="s">
        <v>340</v>
      </c>
    </row>
    <row r="402" spans="1:13" ht="60" customHeight="1" x14ac:dyDescent="0.25">
      <c r="A402" s="17" t="s">
        <v>753</v>
      </c>
      <c r="B402" s="17" t="s">
        <v>507</v>
      </c>
      <c r="C402" s="17" t="s">
        <v>508</v>
      </c>
      <c r="D402" s="17" t="s">
        <v>338</v>
      </c>
      <c r="E402" s="17" t="s">
        <v>339</v>
      </c>
      <c r="F402" s="17" t="s">
        <v>338</v>
      </c>
      <c r="G402" s="17" t="s">
        <v>145</v>
      </c>
      <c r="H402" s="17" t="s">
        <v>126</v>
      </c>
      <c r="I402" s="17" t="s">
        <v>388</v>
      </c>
      <c r="J402" s="17"/>
      <c r="K402" s="17" t="s">
        <v>339</v>
      </c>
      <c r="L402" s="17" t="s">
        <v>338</v>
      </c>
      <c r="M402" s="17" t="s">
        <v>340</v>
      </c>
    </row>
    <row r="403" spans="1:13" ht="60" customHeight="1" x14ac:dyDescent="0.25">
      <c r="A403" s="17" t="s">
        <v>754</v>
      </c>
      <c r="B403" s="17" t="s">
        <v>507</v>
      </c>
      <c r="C403" s="17" t="s">
        <v>508</v>
      </c>
      <c r="D403" s="17" t="s">
        <v>338</v>
      </c>
      <c r="E403" s="17" t="s">
        <v>339</v>
      </c>
      <c r="F403" s="17" t="s">
        <v>338</v>
      </c>
      <c r="G403" s="17" t="s">
        <v>145</v>
      </c>
      <c r="H403" s="17" t="s">
        <v>126</v>
      </c>
      <c r="I403" s="17" t="s">
        <v>388</v>
      </c>
      <c r="J403" s="17"/>
      <c r="K403" s="17" t="s">
        <v>339</v>
      </c>
      <c r="L403" s="17" t="s">
        <v>338</v>
      </c>
      <c r="M403" s="17" t="s">
        <v>340</v>
      </c>
    </row>
    <row r="404" spans="1:13" ht="60" customHeight="1" x14ac:dyDescent="0.25">
      <c r="A404" s="17" t="s">
        <v>755</v>
      </c>
      <c r="B404" s="17" t="s">
        <v>507</v>
      </c>
      <c r="C404" s="17" t="s">
        <v>508</v>
      </c>
      <c r="D404" s="17" t="s">
        <v>338</v>
      </c>
      <c r="E404" s="17" t="s">
        <v>339</v>
      </c>
      <c r="F404" s="17" t="s">
        <v>338</v>
      </c>
      <c r="G404" s="17" t="s">
        <v>145</v>
      </c>
      <c r="H404" s="17" t="s">
        <v>126</v>
      </c>
      <c r="I404" s="17" t="s">
        <v>388</v>
      </c>
      <c r="J404" s="17"/>
      <c r="K404" s="17" t="s">
        <v>339</v>
      </c>
      <c r="L404" s="17" t="s">
        <v>338</v>
      </c>
      <c r="M404" s="17" t="s">
        <v>340</v>
      </c>
    </row>
    <row r="405" spans="1:13" ht="60" customHeight="1" x14ac:dyDescent="0.25">
      <c r="A405" s="17" t="s">
        <v>756</v>
      </c>
      <c r="B405" s="17" t="s">
        <v>507</v>
      </c>
      <c r="C405" s="17" t="s">
        <v>508</v>
      </c>
      <c r="D405" s="17" t="s">
        <v>338</v>
      </c>
      <c r="E405" s="17" t="s">
        <v>339</v>
      </c>
      <c r="F405" s="17" t="s">
        <v>338</v>
      </c>
      <c r="G405" s="17" t="s">
        <v>145</v>
      </c>
      <c r="H405" s="17" t="s">
        <v>126</v>
      </c>
      <c r="I405" s="17" t="s">
        <v>388</v>
      </c>
      <c r="J405" s="17"/>
      <c r="K405" s="17" t="s">
        <v>339</v>
      </c>
      <c r="L405" s="17" t="s">
        <v>338</v>
      </c>
      <c r="M405" s="17" t="s">
        <v>340</v>
      </c>
    </row>
    <row r="406" spans="1:13" ht="60" customHeight="1" x14ac:dyDescent="0.25">
      <c r="A406" s="17" t="s">
        <v>757</v>
      </c>
      <c r="B406" s="17" t="s">
        <v>507</v>
      </c>
      <c r="C406" s="17" t="s">
        <v>508</v>
      </c>
      <c r="D406" s="17" t="s">
        <v>338</v>
      </c>
      <c r="E406" s="17" t="s">
        <v>339</v>
      </c>
      <c r="F406" s="17" t="s">
        <v>338</v>
      </c>
      <c r="G406" s="17" t="s">
        <v>145</v>
      </c>
      <c r="H406" s="17" t="s">
        <v>126</v>
      </c>
      <c r="I406" s="17" t="s">
        <v>388</v>
      </c>
      <c r="J406" s="17"/>
      <c r="K406" s="17" t="s">
        <v>339</v>
      </c>
      <c r="L406" s="17" t="s">
        <v>338</v>
      </c>
      <c r="M406" s="17" t="s">
        <v>340</v>
      </c>
    </row>
    <row r="407" spans="1:13" ht="60" customHeight="1" x14ac:dyDescent="0.25">
      <c r="A407" s="17" t="s">
        <v>758</v>
      </c>
      <c r="B407" s="17" t="s">
        <v>507</v>
      </c>
      <c r="C407" s="17" t="s">
        <v>508</v>
      </c>
      <c r="D407" s="17" t="s">
        <v>338</v>
      </c>
      <c r="E407" s="17" t="s">
        <v>339</v>
      </c>
      <c r="F407" s="17" t="s">
        <v>338</v>
      </c>
      <c r="G407" s="17" t="s">
        <v>145</v>
      </c>
      <c r="H407" s="17" t="s">
        <v>126</v>
      </c>
      <c r="I407" s="17" t="s">
        <v>388</v>
      </c>
      <c r="J407" s="17"/>
      <c r="K407" s="17" t="s">
        <v>339</v>
      </c>
      <c r="L407" s="17" t="s">
        <v>338</v>
      </c>
      <c r="M407" s="17" t="s">
        <v>340</v>
      </c>
    </row>
    <row r="408" spans="1:13" ht="60" customHeight="1" x14ac:dyDescent="0.25">
      <c r="A408" s="17" t="s">
        <v>759</v>
      </c>
      <c r="B408" s="17" t="s">
        <v>507</v>
      </c>
      <c r="C408" s="17" t="s">
        <v>508</v>
      </c>
      <c r="D408" s="17" t="s">
        <v>338</v>
      </c>
      <c r="E408" s="17" t="s">
        <v>339</v>
      </c>
      <c r="F408" s="17" t="s">
        <v>338</v>
      </c>
      <c r="G408" s="17" t="s">
        <v>145</v>
      </c>
      <c r="H408" s="17" t="s">
        <v>126</v>
      </c>
      <c r="I408" s="17" t="s">
        <v>388</v>
      </c>
      <c r="J408" s="17"/>
      <c r="K408" s="17" t="s">
        <v>339</v>
      </c>
      <c r="L408" s="17" t="s">
        <v>338</v>
      </c>
      <c r="M408" s="17" t="s">
        <v>340</v>
      </c>
    </row>
    <row r="409" spans="1:13" ht="60" customHeight="1" x14ac:dyDescent="0.25">
      <c r="A409" s="17" t="s">
        <v>760</v>
      </c>
      <c r="B409" s="17" t="s">
        <v>507</v>
      </c>
      <c r="C409" s="17" t="s">
        <v>508</v>
      </c>
      <c r="D409" s="17" t="s">
        <v>338</v>
      </c>
      <c r="E409" s="17" t="s">
        <v>339</v>
      </c>
      <c r="F409" s="17" t="s">
        <v>338</v>
      </c>
      <c r="G409" s="17" t="s">
        <v>145</v>
      </c>
      <c r="H409" s="17" t="s">
        <v>126</v>
      </c>
      <c r="I409" s="17" t="s">
        <v>388</v>
      </c>
      <c r="J409" s="17"/>
      <c r="K409" s="17" t="s">
        <v>339</v>
      </c>
      <c r="L409" s="17" t="s">
        <v>338</v>
      </c>
      <c r="M409" s="17" t="s">
        <v>340</v>
      </c>
    </row>
    <row r="410" spans="1:13" ht="60" customHeight="1" x14ac:dyDescent="0.25">
      <c r="A410" s="17" t="s">
        <v>761</v>
      </c>
      <c r="B410" s="17" t="s">
        <v>507</v>
      </c>
      <c r="C410" s="17" t="s">
        <v>508</v>
      </c>
      <c r="D410" s="17" t="s">
        <v>338</v>
      </c>
      <c r="E410" s="17" t="s">
        <v>339</v>
      </c>
      <c r="F410" s="17" t="s">
        <v>338</v>
      </c>
      <c r="G410" s="17" t="s">
        <v>145</v>
      </c>
      <c r="H410" s="17" t="s">
        <v>126</v>
      </c>
      <c r="I410" s="17" t="s">
        <v>388</v>
      </c>
      <c r="J410" s="17"/>
      <c r="K410" s="17" t="s">
        <v>339</v>
      </c>
      <c r="L410" s="17" t="s">
        <v>338</v>
      </c>
      <c r="M410" s="17" t="s">
        <v>340</v>
      </c>
    </row>
    <row r="411" spans="1:13" ht="60" customHeight="1" x14ac:dyDescent="0.25">
      <c r="A411" s="17" t="s">
        <v>762</v>
      </c>
      <c r="B411" s="17" t="s">
        <v>695</v>
      </c>
      <c r="C411" s="17" t="s">
        <v>696</v>
      </c>
      <c r="D411" s="17" t="s">
        <v>338</v>
      </c>
      <c r="E411" s="17" t="s">
        <v>339</v>
      </c>
      <c r="F411" s="17" t="s">
        <v>338</v>
      </c>
      <c r="G411" s="17"/>
      <c r="H411" s="17"/>
      <c r="I411" s="17" t="s">
        <v>697</v>
      </c>
      <c r="J411" s="17" t="s">
        <v>177</v>
      </c>
      <c r="K411" s="17" t="s">
        <v>338</v>
      </c>
      <c r="L411" s="17" t="s">
        <v>339</v>
      </c>
      <c r="M411" s="17" t="s">
        <v>340</v>
      </c>
    </row>
    <row r="412" spans="1:13" ht="60" customHeight="1" x14ac:dyDescent="0.25">
      <c r="A412" s="17" t="s">
        <v>763</v>
      </c>
      <c r="B412" s="17" t="s">
        <v>695</v>
      </c>
      <c r="C412" s="17" t="s">
        <v>696</v>
      </c>
      <c r="D412" s="17" t="s">
        <v>338</v>
      </c>
      <c r="E412" s="17" t="s">
        <v>339</v>
      </c>
      <c r="F412" s="17" t="s">
        <v>338</v>
      </c>
      <c r="G412" s="17"/>
      <c r="H412" s="17"/>
      <c r="I412" s="17" t="s">
        <v>697</v>
      </c>
      <c r="J412" s="17" t="s">
        <v>177</v>
      </c>
      <c r="K412" s="17" t="s">
        <v>338</v>
      </c>
      <c r="L412" s="17" t="s">
        <v>339</v>
      </c>
      <c r="M412" s="17" t="s">
        <v>340</v>
      </c>
    </row>
    <row r="413" spans="1:13" ht="60" customHeight="1" x14ac:dyDescent="0.25">
      <c r="A413" s="17" t="s">
        <v>764</v>
      </c>
      <c r="B413" s="17" t="s">
        <v>507</v>
      </c>
      <c r="C413" s="17" t="s">
        <v>508</v>
      </c>
      <c r="D413" s="17" t="s">
        <v>338</v>
      </c>
      <c r="E413" s="17" t="s">
        <v>339</v>
      </c>
      <c r="F413" s="17" t="s">
        <v>338</v>
      </c>
      <c r="G413" s="17" t="s">
        <v>145</v>
      </c>
      <c r="H413" s="17" t="s">
        <v>126</v>
      </c>
      <c r="I413" s="17" t="s">
        <v>388</v>
      </c>
      <c r="J413" s="17"/>
      <c r="K413" s="17" t="s">
        <v>339</v>
      </c>
      <c r="L413" s="17" t="s">
        <v>338</v>
      </c>
      <c r="M413" s="17" t="s">
        <v>340</v>
      </c>
    </row>
    <row r="414" spans="1:13" ht="60" customHeight="1" x14ac:dyDescent="0.25">
      <c r="A414" s="17" t="s">
        <v>765</v>
      </c>
      <c r="B414" s="17" t="s">
        <v>507</v>
      </c>
      <c r="C414" s="17" t="s">
        <v>508</v>
      </c>
      <c r="D414" s="17" t="s">
        <v>338</v>
      </c>
      <c r="E414" s="17" t="s">
        <v>339</v>
      </c>
      <c r="F414" s="17" t="s">
        <v>338</v>
      </c>
      <c r="G414" s="17" t="s">
        <v>145</v>
      </c>
      <c r="H414" s="17" t="s">
        <v>126</v>
      </c>
      <c r="I414" s="17" t="s">
        <v>388</v>
      </c>
      <c r="J414" s="17"/>
      <c r="K414" s="17" t="s">
        <v>339</v>
      </c>
      <c r="L414" s="17" t="s">
        <v>338</v>
      </c>
      <c r="M414" s="17" t="s">
        <v>340</v>
      </c>
    </row>
    <row r="415" spans="1:13" ht="60" customHeight="1" x14ac:dyDescent="0.25">
      <c r="A415" s="17" t="s">
        <v>766</v>
      </c>
      <c r="B415" s="17" t="s">
        <v>507</v>
      </c>
      <c r="C415" s="17" t="s">
        <v>508</v>
      </c>
      <c r="D415" s="17" t="s">
        <v>338</v>
      </c>
      <c r="E415" s="17" t="s">
        <v>339</v>
      </c>
      <c r="F415" s="17" t="s">
        <v>338</v>
      </c>
      <c r="G415" s="17" t="s">
        <v>145</v>
      </c>
      <c r="H415" s="17" t="s">
        <v>126</v>
      </c>
      <c r="I415" s="17" t="s">
        <v>388</v>
      </c>
      <c r="J415" s="17"/>
      <c r="K415" s="17" t="s">
        <v>339</v>
      </c>
      <c r="L415" s="17" t="s">
        <v>338</v>
      </c>
      <c r="M415" s="17" t="s">
        <v>340</v>
      </c>
    </row>
    <row r="416" spans="1:13" ht="60" customHeight="1" x14ac:dyDescent="0.25">
      <c r="A416" s="17" t="s">
        <v>767</v>
      </c>
      <c r="B416" s="17" t="s">
        <v>507</v>
      </c>
      <c r="C416" s="17" t="s">
        <v>508</v>
      </c>
      <c r="D416" s="17" t="s">
        <v>338</v>
      </c>
      <c r="E416" s="17" t="s">
        <v>339</v>
      </c>
      <c r="F416" s="17" t="s">
        <v>338</v>
      </c>
      <c r="G416" s="17" t="s">
        <v>145</v>
      </c>
      <c r="H416" s="17" t="s">
        <v>126</v>
      </c>
      <c r="I416" s="17" t="s">
        <v>388</v>
      </c>
      <c r="J416" s="17"/>
      <c r="K416" s="17" t="s">
        <v>339</v>
      </c>
      <c r="L416" s="17" t="s">
        <v>338</v>
      </c>
      <c r="M416" s="17" t="s">
        <v>340</v>
      </c>
    </row>
    <row r="417" spans="1:13" ht="60" customHeight="1" x14ac:dyDescent="0.25">
      <c r="A417" s="17" t="s">
        <v>768</v>
      </c>
      <c r="B417" s="17" t="s">
        <v>507</v>
      </c>
      <c r="C417" s="17" t="s">
        <v>508</v>
      </c>
      <c r="D417" s="17" t="s">
        <v>338</v>
      </c>
      <c r="E417" s="17" t="s">
        <v>339</v>
      </c>
      <c r="F417" s="17" t="s">
        <v>338</v>
      </c>
      <c r="G417" s="17" t="s">
        <v>145</v>
      </c>
      <c r="H417" s="17" t="s">
        <v>126</v>
      </c>
      <c r="I417" s="17" t="s">
        <v>388</v>
      </c>
      <c r="J417" s="17"/>
      <c r="K417" s="17" t="s">
        <v>339</v>
      </c>
      <c r="L417" s="17" t="s">
        <v>338</v>
      </c>
      <c r="M417" s="17" t="s">
        <v>340</v>
      </c>
    </row>
    <row r="418" spans="1:13" ht="60" customHeight="1" x14ac:dyDescent="0.25">
      <c r="A418" s="17" t="s">
        <v>769</v>
      </c>
      <c r="B418" s="17" t="s">
        <v>507</v>
      </c>
      <c r="C418" s="17" t="s">
        <v>508</v>
      </c>
      <c r="D418" s="17" t="s">
        <v>338</v>
      </c>
      <c r="E418" s="17" t="s">
        <v>339</v>
      </c>
      <c r="F418" s="17" t="s">
        <v>338</v>
      </c>
      <c r="G418" s="17" t="s">
        <v>145</v>
      </c>
      <c r="H418" s="17" t="s">
        <v>126</v>
      </c>
      <c r="I418" s="17" t="s">
        <v>388</v>
      </c>
      <c r="J418" s="17"/>
      <c r="K418" s="17" t="s">
        <v>339</v>
      </c>
      <c r="L418" s="17" t="s">
        <v>338</v>
      </c>
      <c r="M418" s="17" t="s">
        <v>340</v>
      </c>
    </row>
    <row r="419" spans="1:13" ht="60" customHeight="1" x14ac:dyDescent="0.25">
      <c r="A419" s="17" t="s">
        <v>770</v>
      </c>
      <c r="B419" s="17" t="s">
        <v>507</v>
      </c>
      <c r="C419" s="17" t="s">
        <v>508</v>
      </c>
      <c r="D419" s="17" t="s">
        <v>338</v>
      </c>
      <c r="E419" s="17" t="s">
        <v>339</v>
      </c>
      <c r="F419" s="17" t="s">
        <v>338</v>
      </c>
      <c r="G419" s="17" t="s">
        <v>145</v>
      </c>
      <c r="H419" s="17" t="s">
        <v>126</v>
      </c>
      <c r="I419" s="17" t="s">
        <v>388</v>
      </c>
      <c r="J419" s="17"/>
      <c r="K419" s="17" t="s">
        <v>339</v>
      </c>
      <c r="L419" s="17" t="s">
        <v>338</v>
      </c>
      <c r="M419" s="17" t="s">
        <v>340</v>
      </c>
    </row>
    <row r="420" spans="1:13" ht="60" customHeight="1" x14ac:dyDescent="0.25">
      <c r="A420" s="17" t="s">
        <v>771</v>
      </c>
      <c r="B420" s="17" t="s">
        <v>507</v>
      </c>
      <c r="C420" s="17" t="s">
        <v>508</v>
      </c>
      <c r="D420" s="17" t="s">
        <v>338</v>
      </c>
      <c r="E420" s="17" t="s">
        <v>339</v>
      </c>
      <c r="F420" s="17" t="s">
        <v>338</v>
      </c>
      <c r="G420" s="17" t="s">
        <v>145</v>
      </c>
      <c r="H420" s="17" t="s">
        <v>126</v>
      </c>
      <c r="I420" s="17" t="s">
        <v>388</v>
      </c>
      <c r="J420" s="17"/>
      <c r="K420" s="17" t="s">
        <v>339</v>
      </c>
      <c r="L420" s="17" t="s">
        <v>338</v>
      </c>
      <c r="M420" s="17" t="s">
        <v>340</v>
      </c>
    </row>
    <row r="421" spans="1:13" ht="60" customHeight="1" x14ac:dyDescent="0.25">
      <c r="A421" s="17" t="s">
        <v>772</v>
      </c>
      <c r="B421" s="17" t="s">
        <v>507</v>
      </c>
      <c r="C421" s="17" t="s">
        <v>508</v>
      </c>
      <c r="D421" s="17" t="s">
        <v>338</v>
      </c>
      <c r="E421" s="17" t="s">
        <v>339</v>
      </c>
      <c r="F421" s="17" t="s">
        <v>338</v>
      </c>
      <c r="G421" s="17" t="s">
        <v>145</v>
      </c>
      <c r="H421" s="17" t="s">
        <v>126</v>
      </c>
      <c r="I421" s="17" t="s">
        <v>388</v>
      </c>
      <c r="J421" s="17"/>
      <c r="K421" s="17" t="s">
        <v>339</v>
      </c>
      <c r="L421" s="17" t="s">
        <v>338</v>
      </c>
      <c r="M421" s="17" t="s">
        <v>340</v>
      </c>
    </row>
    <row r="422" spans="1:13" ht="60" customHeight="1" x14ac:dyDescent="0.25">
      <c r="A422" s="17" t="s">
        <v>773</v>
      </c>
      <c r="B422" s="17" t="s">
        <v>507</v>
      </c>
      <c r="C422" s="17" t="s">
        <v>508</v>
      </c>
      <c r="D422" s="17" t="s">
        <v>338</v>
      </c>
      <c r="E422" s="17" t="s">
        <v>339</v>
      </c>
      <c r="F422" s="17" t="s">
        <v>338</v>
      </c>
      <c r="G422" s="17" t="s">
        <v>145</v>
      </c>
      <c r="H422" s="17" t="s">
        <v>126</v>
      </c>
      <c r="I422" s="17" t="s">
        <v>388</v>
      </c>
      <c r="J422" s="17"/>
      <c r="K422" s="17" t="s">
        <v>339</v>
      </c>
      <c r="L422" s="17" t="s">
        <v>338</v>
      </c>
      <c r="M422" s="17" t="s">
        <v>340</v>
      </c>
    </row>
    <row r="423" spans="1:13" ht="60" customHeight="1" x14ac:dyDescent="0.25">
      <c r="A423" s="17" t="s">
        <v>774</v>
      </c>
      <c r="B423" s="17" t="s">
        <v>507</v>
      </c>
      <c r="C423" s="17" t="s">
        <v>508</v>
      </c>
      <c r="D423" s="17" t="s">
        <v>338</v>
      </c>
      <c r="E423" s="17" t="s">
        <v>339</v>
      </c>
      <c r="F423" s="17" t="s">
        <v>338</v>
      </c>
      <c r="G423" s="17" t="s">
        <v>145</v>
      </c>
      <c r="H423" s="17" t="s">
        <v>126</v>
      </c>
      <c r="I423" s="17" t="s">
        <v>388</v>
      </c>
      <c r="J423" s="17"/>
      <c r="K423" s="17" t="s">
        <v>339</v>
      </c>
      <c r="L423" s="17" t="s">
        <v>338</v>
      </c>
      <c r="M423" s="17" t="s">
        <v>340</v>
      </c>
    </row>
    <row r="424" spans="1:13" ht="60" customHeight="1" x14ac:dyDescent="0.25">
      <c r="A424" s="17" t="s">
        <v>775</v>
      </c>
      <c r="B424" s="17" t="s">
        <v>507</v>
      </c>
      <c r="C424" s="17" t="s">
        <v>508</v>
      </c>
      <c r="D424" s="17" t="s">
        <v>338</v>
      </c>
      <c r="E424" s="17" t="s">
        <v>339</v>
      </c>
      <c r="F424" s="17" t="s">
        <v>338</v>
      </c>
      <c r="G424" s="17" t="s">
        <v>145</v>
      </c>
      <c r="H424" s="17" t="s">
        <v>126</v>
      </c>
      <c r="I424" s="17" t="s">
        <v>388</v>
      </c>
      <c r="J424" s="17"/>
      <c r="K424" s="17" t="s">
        <v>339</v>
      </c>
      <c r="L424" s="17" t="s">
        <v>338</v>
      </c>
      <c r="M424" s="17" t="s">
        <v>340</v>
      </c>
    </row>
    <row r="425" spans="1:13" ht="60" customHeight="1" x14ac:dyDescent="0.25">
      <c r="A425" s="17" t="s">
        <v>776</v>
      </c>
      <c r="B425" s="17" t="s">
        <v>507</v>
      </c>
      <c r="C425" s="17" t="s">
        <v>508</v>
      </c>
      <c r="D425" s="17" t="s">
        <v>338</v>
      </c>
      <c r="E425" s="17" t="s">
        <v>339</v>
      </c>
      <c r="F425" s="17" t="s">
        <v>338</v>
      </c>
      <c r="G425" s="17" t="s">
        <v>145</v>
      </c>
      <c r="H425" s="17" t="s">
        <v>126</v>
      </c>
      <c r="I425" s="17" t="s">
        <v>388</v>
      </c>
      <c r="J425" s="17"/>
      <c r="K425" s="17" t="s">
        <v>339</v>
      </c>
      <c r="L425" s="17" t="s">
        <v>338</v>
      </c>
      <c r="M425" s="17" t="s">
        <v>340</v>
      </c>
    </row>
    <row r="426" spans="1:13" ht="60" customHeight="1" x14ac:dyDescent="0.25">
      <c r="A426" s="17" t="s">
        <v>777</v>
      </c>
      <c r="B426" s="17" t="s">
        <v>507</v>
      </c>
      <c r="C426" s="17" t="s">
        <v>681</v>
      </c>
      <c r="D426" s="17" t="s">
        <v>338</v>
      </c>
      <c r="E426" s="17" t="s">
        <v>339</v>
      </c>
      <c r="F426" s="17" t="s">
        <v>338</v>
      </c>
      <c r="G426" s="17" t="s">
        <v>145</v>
      </c>
      <c r="H426" s="17" t="s">
        <v>126</v>
      </c>
      <c r="I426" s="17" t="s">
        <v>388</v>
      </c>
      <c r="J426" s="17"/>
      <c r="K426" s="17" t="s">
        <v>339</v>
      </c>
      <c r="L426" s="17" t="s">
        <v>338</v>
      </c>
      <c r="M426" s="17" t="s">
        <v>340</v>
      </c>
    </row>
    <row r="427" spans="1:13" ht="60" customHeight="1" x14ac:dyDescent="0.25">
      <c r="A427" s="17" t="s">
        <v>778</v>
      </c>
      <c r="B427" s="17" t="s">
        <v>507</v>
      </c>
      <c r="C427" s="17" t="s">
        <v>681</v>
      </c>
      <c r="D427" s="17" t="s">
        <v>338</v>
      </c>
      <c r="E427" s="17" t="s">
        <v>339</v>
      </c>
      <c r="F427" s="17" t="s">
        <v>338</v>
      </c>
      <c r="G427" s="17" t="s">
        <v>145</v>
      </c>
      <c r="H427" s="17" t="s">
        <v>126</v>
      </c>
      <c r="I427" s="17" t="s">
        <v>388</v>
      </c>
      <c r="J427" s="17"/>
      <c r="K427" s="17" t="s">
        <v>339</v>
      </c>
      <c r="L427" s="17" t="s">
        <v>338</v>
      </c>
      <c r="M427" s="17" t="s">
        <v>340</v>
      </c>
    </row>
    <row r="428" spans="1:13" ht="60" customHeight="1" x14ac:dyDescent="0.25">
      <c r="A428" s="17" t="s">
        <v>779</v>
      </c>
      <c r="B428" s="17" t="s">
        <v>507</v>
      </c>
      <c r="C428" s="17" t="s">
        <v>508</v>
      </c>
      <c r="D428" s="17" t="s">
        <v>338</v>
      </c>
      <c r="E428" s="17" t="s">
        <v>339</v>
      </c>
      <c r="F428" s="17" t="s">
        <v>338</v>
      </c>
      <c r="G428" s="17" t="s">
        <v>145</v>
      </c>
      <c r="H428" s="17" t="s">
        <v>126</v>
      </c>
      <c r="I428" s="17" t="s">
        <v>388</v>
      </c>
      <c r="J428" s="17"/>
      <c r="K428" s="17" t="s">
        <v>339</v>
      </c>
      <c r="L428" s="17" t="s">
        <v>338</v>
      </c>
      <c r="M428" s="17" t="s">
        <v>340</v>
      </c>
    </row>
    <row r="429" spans="1:13" ht="60" customHeight="1" x14ac:dyDescent="0.25">
      <c r="A429" s="17" t="s">
        <v>780</v>
      </c>
      <c r="B429" s="17" t="s">
        <v>507</v>
      </c>
      <c r="C429" s="17" t="s">
        <v>681</v>
      </c>
      <c r="D429" s="17" t="s">
        <v>338</v>
      </c>
      <c r="E429" s="17" t="s">
        <v>339</v>
      </c>
      <c r="F429" s="17" t="s">
        <v>338</v>
      </c>
      <c r="G429" s="17" t="s">
        <v>145</v>
      </c>
      <c r="H429" s="17" t="s">
        <v>126</v>
      </c>
      <c r="I429" s="17" t="s">
        <v>388</v>
      </c>
      <c r="J429" s="17"/>
      <c r="K429" s="17" t="s">
        <v>339</v>
      </c>
      <c r="L429" s="17" t="s">
        <v>338</v>
      </c>
      <c r="M429" s="17" t="s">
        <v>340</v>
      </c>
    </row>
    <row r="430" spans="1:13" ht="60" customHeight="1" x14ac:dyDescent="0.25">
      <c r="A430" s="17" t="s">
        <v>781</v>
      </c>
      <c r="B430" s="17" t="s">
        <v>507</v>
      </c>
      <c r="C430" s="17" t="s">
        <v>508</v>
      </c>
      <c r="D430" s="17" t="s">
        <v>338</v>
      </c>
      <c r="E430" s="17" t="s">
        <v>339</v>
      </c>
      <c r="F430" s="17" t="s">
        <v>338</v>
      </c>
      <c r="G430" s="17" t="s">
        <v>145</v>
      </c>
      <c r="H430" s="17" t="s">
        <v>126</v>
      </c>
      <c r="I430" s="17" t="s">
        <v>388</v>
      </c>
      <c r="J430" s="17"/>
      <c r="K430" s="17" t="s">
        <v>339</v>
      </c>
      <c r="L430" s="17" t="s">
        <v>338</v>
      </c>
      <c r="M430" s="17" t="s">
        <v>340</v>
      </c>
    </row>
    <row r="431" spans="1:13" ht="60" customHeight="1" x14ac:dyDescent="0.25">
      <c r="A431" s="17" t="s">
        <v>782</v>
      </c>
      <c r="B431" s="17" t="s">
        <v>695</v>
      </c>
      <c r="C431" s="17" t="s">
        <v>696</v>
      </c>
      <c r="D431" s="17" t="s">
        <v>338</v>
      </c>
      <c r="E431" s="17" t="s">
        <v>339</v>
      </c>
      <c r="F431" s="17" t="s">
        <v>338</v>
      </c>
      <c r="G431" s="17"/>
      <c r="H431" s="17"/>
      <c r="I431" s="17" t="s">
        <v>697</v>
      </c>
      <c r="J431" s="17" t="s">
        <v>177</v>
      </c>
      <c r="K431" s="17" t="s">
        <v>338</v>
      </c>
      <c r="L431" s="17" t="s">
        <v>339</v>
      </c>
      <c r="M431" s="17" t="s">
        <v>340</v>
      </c>
    </row>
    <row r="432" spans="1:13" ht="60" customHeight="1" x14ac:dyDescent="0.25">
      <c r="A432" s="17" t="s">
        <v>783</v>
      </c>
      <c r="B432" s="17" t="s">
        <v>695</v>
      </c>
      <c r="C432" s="17" t="s">
        <v>696</v>
      </c>
      <c r="D432" s="17" t="s">
        <v>338</v>
      </c>
      <c r="E432" s="17" t="s">
        <v>339</v>
      </c>
      <c r="F432" s="17" t="s">
        <v>338</v>
      </c>
      <c r="G432" s="17"/>
      <c r="H432" s="17"/>
      <c r="I432" s="17" t="s">
        <v>697</v>
      </c>
      <c r="J432" s="17" t="s">
        <v>177</v>
      </c>
      <c r="K432" s="17" t="s">
        <v>338</v>
      </c>
      <c r="L432" s="17" t="s">
        <v>339</v>
      </c>
      <c r="M432" s="17" t="s">
        <v>340</v>
      </c>
    </row>
    <row r="433" spans="1:13" ht="60" customHeight="1" x14ac:dyDescent="0.25">
      <c r="A433" s="17" t="s">
        <v>784</v>
      </c>
      <c r="B433" s="17" t="s">
        <v>695</v>
      </c>
      <c r="C433" s="17" t="s">
        <v>696</v>
      </c>
      <c r="D433" s="17" t="s">
        <v>338</v>
      </c>
      <c r="E433" s="17" t="s">
        <v>339</v>
      </c>
      <c r="F433" s="17" t="s">
        <v>338</v>
      </c>
      <c r="G433" s="17"/>
      <c r="H433" s="17"/>
      <c r="I433" s="17" t="s">
        <v>697</v>
      </c>
      <c r="J433" s="17" t="s">
        <v>177</v>
      </c>
      <c r="K433" s="17" t="s">
        <v>338</v>
      </c>
      <c r="L433" s="17" t="s">
        <v>339</v>
      </c>
      <c r="M433" s="17" t="s">
        <v>340</v>
      </c>
    </row>
    <row r="434" spans="1:13" ht="60" customHeight="1" x14ac:dyDescent="0.25">
      <c r="A434" s="17" t="s">
        <v>785</v>
      </c>
      <c r="B434" s="17" t="s">
        <v>695</v>
      </c>
      <c r="C434" s="17" t="s">
        <v>696</v>
      </c>
      <c r="D434" s="17" t="s">
        <v>338</v>
      </c>
      <c r="E434" s="17" t="s">
        <v>339</v>
      </c>
      <c r="F434" s="17" t="s">
        <v>338</v>
      </c>
      <c r="G434" s="17"/>
      <c r="H434" s="17"/>
      <c r="I434" s="17" t="s">
        <v>697</v>
      </c>
      <c r="J434" s="17" t="s">
        <v>177</v>
      </c>
      <c r="K434" s="17" t="s">
        <v>338</v>
      </c>
      <c r="L434" s="17" t="s">
        <v>339</v>
      </c>
      <c r="M434" s="17" t="s">
        <v>340</v>
      </c>
    </row>
    <row r="435" spans="1:13" ht="60" customHeight="1" x14ac:dyDescent="0.25">
      <c r="A435" s="17" t="s">
        <v>786</v>
      </c>
      <c r="B435" s="17" t="s">
        <v>507</v>
      </c>
      <c r="C435" s="17" t="s">
        <v>637</v>
      </c>
      <c r="D435" s="17" t="s">
        <v>338</v>
      </c>
      <c r="E435" s="17" t="s">
        <v>339</v>
      </c>
      <c r="F435" s="17" t="s">
        <v>338</v>
      </c>
      <c r="G435" s="17" t="s">
        <v>145</v>
      </c>
      <c r="H435" s="17" t="s">
        <v>126</v>
      </c>
      <c r="I435" s="17" t="s">
        <v>388</v>
      </c>
      <c r="J435" s="17"/>
      <c r="K435" s="17" t="s">
        <v>339</v>
      </c>
      <c r="L435" s="17" t="s">
        <v>338</v>
      </c>
      <c r="M435" s="17" t="s">
        <v>340</v>
      </c>
    </row>
    <row r="436" spans="1:13" ht="60" customHeight="1" x14ac:dyDescent="0.25">
      <c r="A436" s="17" t="s">
        <v>787</v>
      </c>
      <c r="B436" s="17" t="s">
        <v>507</v>
      </c>
      <c r="C436" s="17" t="s">
        <v>637</v>
      </c>
      <c r="D436" s="17" t="s">
        <v>338</v>
      </c>
      <c r="E436" s="17" t="s">
        <v>339</v>
      </c>
      <c r="F436" s="17" t="s">
        <v>338</v>
      </c>
      <c r="G436" s="17" t="s">
        <v>145</v>
      </c>
      <c r="H436" s="17" t="s">
        <v>126</v>
      </c>
      <c r="I436" s="17" t="s">
        <v>388</v>
      </c>
      <c r="J436" s="17"/>
      <c r="K436" s="17" t="s">
        <v>339</v>
      </c>
      <c r="L436" s="17" t="s">
        <v>338</v>
      </c>
      <c r="M436" s="17" t="s">
        <v>340</v>
      </c>
    </row>
    <row r="437" spans="1:13" ht="60" customHeight="1" x14ac:dyDescent="0.25">
      <c r="A437" s="17" t="s">
        <v>788</v>
      </c>
      <c r="B437" s="17" t="s">
        <v>507</v>
      </c>
      <c r="C437" s="17" t="s">
        <v>637</v>
      </c>
      <c r="D437" s="17" t="s">
        <v>338</v>
      </c>
      <c r="E437" s="17" t="s">
        <v>339</v>
      </c>
      <c r="F437" s="17" t="s">
        <v>338</v>
      </c>
      <c r="G437" s="17" t="s">
        <v>145</v>
      </c>
      <c r="H437" s="17" t="s">
        <v>126</v>
      </c>
      <c r="I437" s="17" t="s">
        <v>388</v>
      </c>
      <c r="J437" s="17"/>
      <c r="K437" s="17" t="s">
        <v>339</v>
      </c>
      <c r="L437" s="17" t="s">
        <v>338</v>
      </c>
      <c r="M437" s="17" t="s">
        <v>340</v>
      </c>
    </row>
    <row r="438" spans="1:13" ht="60" customHeight="1" x14ac:dyDescent="0.25">
      <c r="A438" s="17" t="s">
        <v>789</v>
      </c>
      <c r="B438" s="17" t="s">
        <v>507</v>
      </c>
      <c r="C438" s="17" t="s">
        <v>637</v>
      </c>
      <c r="D438" s="17" t="s">
        <v>338</v>
      </c>
      <c r="E438" s="17" t="s">
        <v>339</v>
      </c>
      <c r="F438" s="17" t="s">
        <v>338</v>
      </c>
      <c r="G438" s="17" t="s">
        <v>145</v>
      </c>
      <c r="H438" s="17" t="s">
        <v>126</v>
      </c>
      <c r="I438" s="17" t="s">
        <v>388</v>
      </c>
      <c r="J438" s="17"/>
      <c r="K438" s="17" t="s">
        <v>339</v>
      </c>
      <c r="L438" s="17" t="s">
        <v>338</v>
      </c>
      <c r="M438" s="17" t="s">
        <v>340</v>
      </c>
    </row>
    <row r="439" spans="1:13" ht="60" customHeight="1" x14ac:dyDescent="0.25">
      <c r="A439" s="17" t="s">
        <v>790</v>
      </c>
      <c r="B439" s="17" t="s">
        <v>695</v>
      </c>
      <c r="C439" s="17" t="s">
        <v>696</v>
      </c>
      <c r="D439" s="17" t="s">
        <v>338</v>
      </c>
      <c r="E439" s="17" t="s">
        <v>339</v>
      </c>
      <c r="F439" s="17" t="s">
        <v>338</v>
      </c>
      <c r="G439" s="17"/>
      <c r="H439" s="17"/>
      <c r="I439" s="17" t="s">
        <v>697</v>
      </c>
      <c r="J439" s="17" t="s">
        <v>177</v>
      </c>
      <c r="K439" s="17" t="s">
        <v>338</v>
      </c>
      <c r="L439" s="17" t="s">
        <v>339</v>
      </c>
      <c r="M439" s="17" t="s">
        <v>340</v>
      </c>
    </row>
    <row r="440" spans="1:13" ht="60" customHeight="1" x14ac:dyDescent="0.25">
      <c r="A440" s="17" t="s">
        <v>791</v>
      </c>
      <c r="B440" s="17" t="s">
        <v>695</v>
      </c>
      <c r="C440" s="17" t="s">
        <v>696</v>
      </c>
      <c r="D440" s="17" t="s">
        <v>338</v>
      </c>
      <c r="E440" s="17" t="s">
        <v>339</v>
      </c>
      <c r="F440" s="17" t="s">
        <v>338</v>
      </c>
      <c r="G440" s="17"/>
      <c r="H440" s="17"/>
      <c r="I440" s="17" t="s">
        <v>697</v>
      </c>
      <c r="J440" s="17" t="s">
        <v>177</v>
      </c>
      <c r="K440" s="17" t="s">
        <v>338</v>
      </c>
      <c r="L440" s="17" t="s">
        <v>339</v>
      </c>
      <c r="M440" s="17" t="s">
        <v>340</v>
      </c>
    </row>
    <row r="441" spans="1:13" ht="60" customHeight="1" x14ac:dyDescent="0.25">
      <c r="A441" s="17" t="s">
        <v>792</v>
      </c>
      <c r="B441" s="17" t="s">
        <v>695</v>
      </c>
      <c r="C441" s="17" t="s">
        <v>696</v>
      </c>
      <c r="D441" s="17" t="s">
        <v>338</v>
      </c>
      <c r="E441" s="17" t="s">
        <v>339</v>
      </c>
      <c r="F441" s="17" t="s">
        <v>338</v>
      </c>
      <c r="G441" s="17"/>
      <c r="H441" s="17"/>
      <c r="I441" s="17" t="s">
        <v>697</v>
      </c>
      <c r="J441" s="17" t="s">
        <v>177</v>
      </c>
      <c r="K441" s="17" t="s">
        <v>338</v>
      </c>
      <c r="L441" s="17" t="s">
        <v>339</v>
      </c>
      <c r="M441" s="17" t="s">
        <v>340</v>
      </c>
    </row>
    <row r="442" spans="1:13" ht="60" customHeight="1" x14ac:dyDescent="0.25">
      <c r="A442" s="17" t="s">
        <v>793</v>
      </c>
      <c r="B442" s="17" t="s">
        <v>695</v>
      </c>
      <c r="C442" s="17" t="s">
        <v>696</v>
      </c>
      <c r="D442" s="17" t="s">
        <v>338</v>
      </c>
      <c r="E442" s="17" t="s">
        <v>339</v>
      </c>
      <c r="F442" s="17" t="s">
        <v>338</v>
      </c>
      <c r="G442" s="17"/>
      <c r="H442" s="17"/>
      <c r="I442" s="17" t="s">
        <v>697</v>
      </c>
      <c r="J442" s="17" t="s">
        <v>177</v>
      </c>
      <c r="K442" s="17" t="s">
        <v>338</v>
      </c>
      <c r="L442" s="17" t="s">
        <v>339</v>
      </c>
      <c r="M442" s="17" t="s">
        <v>340</v>
      </c>
    </row>
    <row r="443" spans="1:13" ht="60" customHeight="1" x14ac:dyDescent="0.25">
      <c r="A443" s="17" t="s">
        <v>794</v>
      </c>
      <c r="B443" s="17" t="s">
        <v>695</v>
      </c>
      <c r="C443" s="17" t="s">
        <v>696</v>
      </c>
      <c r="D443" s="17" t="s">
        <v>338</v>
      </c>
      <c r="E443" s="17" t="s">
        <v>339</v>
      </c>
      <c r="F443" s="17" t="s">
        <v>338</v>
      </c>
      <c r="G443" s="17"/>
      <c r="H443" s="17"/>
      <c r="I443" s="17" t="s">
        <v>697</v>
      </c>
      <c r="J443" s="17" t="s">
        <v>177</v>
      </c>
      <c r="K443" s="17" t="s">
        <v>338</v>
      </c>
      <c r="L443" s="17" t="s">
        <v>339</v>
      </c>
      <c r="M443" s="17" t="s">
        <v>340</v>
      </c>
    </row>
    <row r="444" spans="1:13" ht="60" customHeight="1" x14ac:dyDescent="0.25">
      <c r="A444" s="17" t="s">
        <v>795</v>
      </c>
      <c r="B444" s="17" t="s">
        <v>507</v>
      </c>
      <c r="C444" s="17" t="s">
        <v>508</v>
      </c>
      <c r="D444" s="17" t="s">
        <v>338</v>
      </c>
      <c r="E444" s="17" t="s">
        <v>339</v>
      </c>
      <c r="F444" s="17" t="s">
        <v>338</v>
      </c>
      <c r="G444" s="17" t="s">
        <v>145</v>
      </c>
      <c r="H444" s="17" t="s">
        <v>126</v>
      </c>
      <c r="I444" s="17" t="s">
        <v>388</v>
      </c>
      <c r="J444" s="17"/>
      <c r="K444" s="17" t="s">
        <v>339</v>
      </c>
      <c r="L444" s="17" t="s">
        <v>338</v>
      </c>
      <c r="M444" s="17" t="s">
        <v>340</v>
      </c>
    </row>
    <row r="445" spans="1:13" ht="60" customHeight="1" x14ac:dyDescent="0.25">
      <c r="A445" s="17" t="s">
        <v>796</v>
      </c>
      <c r="B445" s="17" t="s">
        <v>507</v>
      </c>
      <c r="C445" s="17" t="s">
        <v>508</v>
      </c>
      <c r="D445" s="17" t="s">
        <v>338</v>
      </c>
      <c r="E445" s="17" t="s">
        <v>339</v>
      </c>
      <c r="F445" s="17" t="s">
        <v>338</v>
      </c>
      <c r="G445" s="17" t="s">
        <v>145</v>
      </c>
      <c r="H445" s="17" t="s">
        <v>126</v>
      </c>
      <c r="I445" s="17" t="s">
        <v>388</v>
      </c>
      <c r="J445" s="17"/>
      <c r="K445" s="17" t="s">
        <v>339</v>
      </c>
      <c r="L445" s="17" t="s">
        <v>338</v>
      </c>
      <c r="M445" s="17" t="s">
        <v>340</v>
      </c>
    </row>
    <row r="446" spans="1:13" ht="60" customHeight="1" x14ac:dyDescent="0.25">
      <c r="A446" s="17" t="s">
        <v>797</v>
      </c>
      <c r="B446" s="17" t="s">
        <v>507</v>
      </c>
      <c r="C446" s="17" t="s">
        <v>508</v>
      </c>
      <c r="D446" s="17" t="s">
        <v>338</v>
      </c>
      <c r="E446" s="17" t="s">
        <v>339</v>
      </c>
      <c r="F446" s="17" t="s">
        <v>338</v>
      </c>
      <c r="G446" s="17" t="s">
        <v>145</v>
      </c>
      <c r="H446" s="17" t="s">
        <v>126</v>
      </c>
      <c r="I446" s="17" t="s">
        <v>388</v>
      </c>
      <c r="J446" s="17"/>
      <c r="K446" s="17" t="s">
        <v>339</v>
      </c>
      <c r="L446" s="17" t="s">
        <v>338</v>
      </c>
      <c r="M446" s="17" t="s">
        <v>340</v>
      </c>
    </row>
    <row r="447" spans="1:13" ht="60" customHeight="1" x14ac:dyDescent="0.25">
      <c r="A447" s="17" t="s">
        <v>798</v>
      </c>
      <c r="B447" s="17" t="s">
        <v>507</v>
      </c>
      <c r="C447" s="17" t="s">
        <v>508</v>
      </c>
      <c r="D447" s="17" t="s">
        <v>338</v>
      </c>
      <c r="E447" s="17" t="s">
        <v>339</v>
      </c>
      <c r="F447" s="17" t="s">
        <v>338</v>
      </c>
      <c r="G447" s="17" t="s">
        <v>145</v>
      </c>
      <c r="H447" s="17" t="s">
        <v>126</v>
      </c>
      <c r="I447" s="17" t="s">
        <v>388</v>
      </c>
      <c r="J447" s="17"/>
      <c r="K447" s="17" t="s">
        <v>339</v>
      </c>
      <c r="L447" s="17" t="s">
        <v>338</v>
      </c>
      <c r="M447" s="17" t="s">
        <v>340</v>
      </c>
    </row>
    <row r="448" spans="1:13" ht="60" customHeight="1" x14ac:dyDescent="0.25">
      <c r="A448" s="17" t="s">
        <v>799</v>
      </c>
      <c r="B448" s="17" t="s">
        <v>507</v>
      </c>
      <c r="C448" s="17" t="s">
        <v>508</v>
      </c>
      <c r="D448" s="17" t="s">
        <v>338</v>
      </c>
      <c r="E448" s="17" t="s">
        <v>339</v>
      </c>
      <c r="F448" s="17" t="s">
        <v>338</v>
      </c>
      <c r="G448" s="17" t="s">
        <v>145</v>
      </c>
      <c r="H448" s="17" t="s">
        <v>126</v>
      </c>
      <c r="I448" s="17" t="s">
        <v>388</v>
      </c>
      <c r="J448" s="17"/>
      <c r="K448" s="17" t="s">
        <v>339</v>
      </c>
      <c r="L448" s="17" t="s">
        <v>338</v>
      </c>
      <c r="M448" s="17" t="s">
        <v>340</v>
      </c>
    </row>
    <row r="449" spans="1:13" ht="60" customHeight="1" x14ac:dyDescent="0.25">
      <c r="A449" s="17" t="s">
        <v>800</v>
      </c>
      <c r="B449" s="17" t="s">
        <v>507</v>
      </c>
      <c r="C449" s="17" t="s">
        <v>508</v>
      </c>
      <c r="D449" s="17" t="s">
        <v>338</v>
      </c>
      <c r="E449" s="17" t="s">
        <v>339</v>
      </c>
      <c r="F449" s="17" t="s">
        <v>338</v>
      </c>
      <c r="G449" s="17" t="s">
        <v>145</v>
      </c>
      <c r="H449" s="17" t="s">
        <v>126</v>
      </c>
      <c r="I449" s="17" t="s">
        <v>388</v>
      </c>
      <c r="J449" s="17"/>
      <c r="K449" s="17" t="s">
        <v>339</v>
      </c>
      <c r="L449" s="17" t="s">
        <v>338</v>
      </c>
      <c r="M449" s="17" t="s">
        <v>340</v>
      </c>
    </row>
    <row r="450" spans="1:13" ht="60" customHeight="1" x14ac:dyDescent="0.25">
      <c r="A450" s="17" t="s">
        <v>801</v>
      </c>
      <c r="B450" s="17" t="s">
        <v>507</v>
      </c>
      <c r="C450" s="17" t="s">
        <v>681</v>
      </c>
      <c r="D450" s="17" t="s">
        <v>338</v>
      </c>
      <c r="E450" s="17" t="s">
        <v>339</v>
      </c>
      <c r="F450" s="17" t="s">
        <v>338</v>
      </c>
      <c r="G450" s="17" t="s">
        <v>145</v>
      </c>
      <c r="H450" s="17" t="s">
        <v>126</v>
      </c>
      <c r="I450" s="17" t="s">
        <v>388</v>
      </c>
      <c r="J450" s="17"/>
      <c r="K450" s="17" t="s">
        <v>339</v>
      </c>
      <c r="L450" s="17" t="s">
        <v>338</v>
      </c>
      <c r="M450" s="17" t="s">
        <v>340</v>
      </c>
    </row>
    <row r="451" spans="1:13" ht="60" customHeight="1" x14ac:dyDescent="0.25">
      <c r="A451" s="17" t="s">
        <v>802</v>
      </c>
      <c r="B451" s="17" t="s">
        <v>695</v>
      </c>
      <c r="C451" s="17" t="s">
        <v>696</v>
      </c>
      <c r="D451" s="17" t="s">
        <v>338</v>
      </c>
      <c r="E451" s="17" t="s">
        <v>339</v>
      </c>
      <c r="F451" s="17" t="s">
        <v>338</v>
      </c>
      <c r="G451" s="17"/>
      <c r="H451" s="17"/>
      <c r="I451" s="17" t="s">
        <v>697</v>
      </c>
      <c r="J451" s="17" t="s">
        <v>177</v>
      </c>
      <c r="K451" s="17" t="s">
        <v>338</v>
      </c>
      <c r="L451" s="17" t="s">
        <v>339</v>
      </c>
      <c r="M451" s="17" t="s">
        <v>340</v>
      </c>
    </row>
    <row r="452" spans="1:13" ht="60" customHeight="1" x14ac:dyDescent="0.25">
      <c r="A452" s="17" t="s">
        <v>803</v>
      </c>
      <c r="B452" s="17" t="s">
        <v>507</v>
      </c>
      <c r="C452" s="17" t="s">
        <v>508</v>
      </c>
      <c r="D452" s="17" t="s">
        <v>338</v>
      </c>
      <c r="E452" s="17" t="s">
        <v>339</v>
      </c>
      <c r="F452" s="17" t="s">
        <v>338</v>
      </c>
      <c r="G452" s="17" t="s">
        <v>145</v>
      </c>
      <c r="H452" s="17" t="s">
        <v>126</v>
      </c>
      <c r="I452" s="17" t="s">
        <v>388</v>
      </c>
      <c r="J452" s="17"/>
      <c r="K452" s="17" t="s">
        <v>339</v>
      </c>
      <c r="L452" s="17" t="s">
        <v>338</v>
      </c>
      <c r="M452" s="17" t="s">
        <v>340</v>
      </c>
    </row>
    <row r="453" spans="1:13" ht="60" customHeight="1" x14ac:dyDescent="0.25">
      <c r="A453" s="17" t="s">
        <v>804</v>
      </c>
      <c r="B453" s="17" t="s">
        <v>507</v>
      </c>
      <c r="C453" s="17" t="s">
        <v>508</v>
      </c>
      <c r="D453" s="17" t="s">
        <v>338</v>
      </c>
      <c r="E453" s="17" t="s">
        <v>339</v>
      </c>
      <c r="F453" s="17" t="s">
        <v>338</v>
      </c>
      <c r="G453" s="17" t="s">
        <v>145</v>
      </c>
      <c r="H453" s="17" t="s">
        <v>126</v>
      </c>
      <c r="I453" s="17" t="s">
        <v>388</v>
      </c>
      <c r="J453" s="17"/>
      <c r="K453" s="17" t="s">
        <v>339</v>
      </c>
      <c r="L453" s="17" t="s">
        <v>338</v>
      </c>
      <c r="M453" s="17" t="s">
        <v>340</v>
      </c>
    </row>
    <row r="454" spans="1:13" ht="60" customHeight="1" x14ac:dyDescent="0.25">
      <c r="A454" s="17" t="s">
        <v>805</v>
      </c>
      <c r="B454" s="17" t="s">
        <v>507</v>
      </c>
      <c r="C454" s="17" t="s">
        <v>508</v>
      </c>
      <c r="D454" s="17" t="s">
        <v>338</v>
      </c>
      <c r="E454" s="17" t="s">
        <v>339</v>
      </c>
      <c r="F454" s="17" t="s">
        <v>338</v>
      </c>
      <c r="G454" s="17" t="s">
        <v>145</v>
      </c>
      <c r="H454" s="17" t="s">
        <v>126</v>
      </c>
      <c r="I454" s="17" t="s">
        <v>388</v>
      </c>
      <c r="J454" s="17"/>
      <c r="K454" s="17" t="s">
        <v>339</v>
      </c>
      <c r="L454" s="17" t="s">
        <v>338</v>
      </c>
      <c r="M454" s="17" t="s">
        <v>340</v>
      </c>
    </row>
    <row r="455" spans="1:13" ht="60" customHeight="1" x14ac:dyDescent="0.25">
      <c r="A455" s="17" t="s">
        <v>806</v>
      </c>
      <c r="B455" s="17" t="s">
        <v>507</v>
      </c>
      <c r="C455" s="17" t="s">
        <v>508</v>
      </c>
      <c r="D455" s="17" t="s">
        <v>338</v>
      </c>
      <c r="E455" s="17" t="s">
        <v>339</v>
      </c>
      <c r="F455" s="17" t="s">
        <v>338</v>
      </c>
      <c r="G455" s="17" t="s">
        <v>145</v>
      </c>
      <c r="H455" s="17" t="s">
        <v>126</v>
      </c>
      <c r="I455" s="17" t="s">
        <v>388</v>
      </c>
      <c r="J455" s="17"/>
      <c r="K455" s="17" t="s">
        <v>339</v>
      </c>
      <c r="L455" s="17" t="s">
        <v>338</v>
      </c>
      <c r="M455" s="17" t="s">
        <v>340</v>
      </c>
    </row>
    <row r="456" spans="1:13" ht="60" customHeight="1" x14ac:dyDescent="0.25">
      <c r="A456" s="17" t="s">
        <v>807</v>
      </c>
      <c r="B456" s="17" t="s">
        <v>507</v>
      </c>
      <c r="C456" s="17" t="s">
        <v>508</v>
      </c>
      <c r="D456" s="17" t="s">
        <v>338</v>
      </c>
      <c r="E456" s="17" t="s">
        <v>339</v>
      </c>
      <c r="F456" s="17" t="s">
        <v>338</v>
      </c>
      <c r="G456" s="17" t="s">
        <v>145</v>
      </c>
      <c r="H456" s="17" t="s">
        <v>126</v>
      </c>
      <c r="I456" s="17" t="s">
        <v>388</v>
      </c>
      <c r="J456" s="17"/>
      <c r="K456" s="17" t="s">
        <v>339</v>
      </c>
      <c r="L456" s="17" t="s">
        <v>338</v>
      </c>
      <c r="M456" s="17" t="s">
        <v>340</v>
      </c>
    </row>
    <row r="457" spans="1:13" ht="60" customHeight="1" x14ac:dyDescent="0.25">
      <c r="A457" s="17" t="s">
        <v>808</v>
      </c>
      <c r="B457" s="17" t="s">
        <v>507</v>
      </c>
      <c r="C457" s="17" t="s">
        <v>508</v>
      </c>
      <c r="D457" s="17" t="s">
        <v>338</v>
      </c>
      <c r="E457" s="17" t="s">
        <v>339</v>
      </c>
      <c r="F457" s="17" t="s">
        <v>338</v>
      </c>
      <c r="G457" s="17" t="s">
        <v>145</v>
      </c>
      <c r="H457" s="17" t="s">
        <v>126</v>
      </c>
      <c r="I457" s="17" t="s">
        <v>388</v>
      </c>
      <c r="J457" s="17"/>
      <c r="K457" s="17" t="s">
        <v>339</v>
      </c>
      <c r="L457" s="17" t="s">
        <v>338</v>
      </c>
      <c r="M457" s="17" t="s">
        <v>340</v>
      </c>
    </row>
    <row r="458" spans="1:13" ht="60" customHeight="1" x14ac:dyDescent="0.25">
      <c r="A458" s="17" t="s">
        <v>809</v>
      </c>
      <c r="B458" s="17" t="s">
        <v>507</v>
      </c>
      <c r="C458" s="17" t="s">
        <v>508</v>
      </c>
      <c r="D458" s="17" t="s">
        <v>338</v>
      </c>
      <c r="E458" s="17" t="s">
        <v>339</v>
      </c>
      <c r="F458" s="17" t="s">
        <v>338</v>
      </c>
      <c r="G458" s="17" t="s">
        <v>145</v>
      </c>
      <c r="H458" s="17" t="s">
        <v>126</v>
      </c>
      <c r="I458" s="17" t="s">
        <v>388</v>
      </c>
      <c r="J458" s="17"/>
      <c r="K458" s="17" t="s">
        <v>339</v>
      </c>
      <c r="L458" s="17" t="s">
        <v>338</v>
      </c>
      <c r="M458" s="17" t="s">
        <v>340</v>
      </c>
    </row>
    <row r="459" spans="1:13" ht="60" customHeight="1" x14ac:dyDescent="0.25">
      <c r="A459" s="17" t="s">
        <v>810</v>
      </c>
      <c r="B459" s="17" t="s">
        <v>507</v>
      </c>
      <c r="C459" s="17" t="s">
        <v>508</v>
      </c>
      <c r="D459" s="17" t="s">
        <v>338</v>
      </c>
      <c r="E459" s="17" t="s">
        <v>339</v>
      </c>
      <c r="F459" s="17" t="s">
        <v>338</v>
      </c>
      <c r="G459" s="17" t="s">
        <v>145</v>
      </c>
      <c r="H459" s="17" t="s">
        <v>126</v>
      </c>
      <c r="I459" s="17" t="s">
        <v>388</v>
      </c>
      <c r="J459" s="17"/>
      <c r="K459" s="17" t="s">
        <v>339</v>
      </c>
      <c r="L459" s="17" t="s">
        <v>338</v>
      </c>
      <c r="M459" s="17" t="s">
        <v>340</v>
      </c>
    </row>
    <row r="460" spans="1:13" ht="60" customHeight="1" x14ac:dyDescent="0.25">
      <c r="A460" s="17" t="s">
        <v>811</v>
      </c>
      <c r="B460" s="17" t="s">
        <v>507</v>
      </c>
      <c r="C460" s="17" t="s">
        <v>508</v>
      </c>
      <c r="D460" s="17" t="s">
        <v>338</v>
      </c>
      <c r="E460" s="17" t="s">
        <v>339</v>
      </c>
      <c r="F460" s="17" t="s">
        <v>338</v>
      </c>
      <c r="G460" s="17" t="s">
        <v>145</v>
      </c>
      <c r="H460" s="17" t="s">
        <v>126</v>
      </c>
      <c r="I460" s="17" t="s">
        <v>388</v>
      </c>
      <c r="J460" s="17"/>
      <c r="K460" s="17" t="s">
        <v>339</v>
      </c>
      <c r="L460" s="17" t="s">
        <v>338</v>
      </c>
      <c r="M460" s="17" t="s">
        <v>340</v>
      </c>
    </row>
    <row r="461" spans="1:13" ht="60" customHeight="1" x14ac:dyDescent="0.25">
      <c r="A461" s="17" t="s">
        <v>812</v>
      </c>
      <c r="B461" s="17" t="s">
        <v>507</v>
      </c>
      <c r="C461" s="17" t="s">
        <v>508</v>
      </c>
      <c r="D461" s="17" t="s">
        <v>338</v>
      </c>
      <c r="E461" s="17" t="s">
        <v>339</v>
      </c>
      <c r="F461" s="17" t="s">
        <v>338</v>
      </c>
      <c r="G461" s="17" t="s">
        <v>145</v>
      </c>
      <c r="H461" s="17" t="s">
        <v>126</v>
      </c>
      <c r="I461" s="17" t="s">
        <v>388</v>
      </c>
      <c r="J461" s="17"/>
      <c r="K461" s="17" t="s">
        <v>339</v>
      </c>
      <c r="L461" s="17" t="s">
        <v>338</v>
      </c>
      <c r="M461" s="17" t="s">
        <v>340</v>
      </c>
    </row>
    <row r="462" spans="1:13" ht="60" customHeight="1" x14ac:dyDescent="0.25">
      <c r="A462" s="17" t="s">
        <v>813</v>
      </c>
      <c r="B462" s="17" t="s">
        <v>507</v>
      </c>
      <c r="C462" s="17" t="s">
        <v>508</v>
      </c>
      <c r="D462" s="17" t="s">
        <v>338</v>
      </c>
      <c r="E462" s="17" t="s">
        <v>339</v>
      </c>
      <c r="F462" s="17" t="s">
        <v>338</v>
      </c>
      <c r="G462" s="17" t="s">
        <v>145</v>
      </c>
      <c r="H462" s="17" t="s">
        <v>126</v>
      </c>
      <c r="I462" s="17" t="s">
        <v>388</v>
      </c>
      <c r="J462" s="17"/>
      <c r="K462" s="17" t="s">
        <v>339</v>
      </c>
      <c r="L462" s="17" t="s">
        <v>338</v>
      </c>
      <c r="M462" s="17" t="s">
        <v>340</v>
      </c>
    </row>
    <row r="463" spans="1:13" ht="60" customHeight="1" x14ac:dyDescent="0.25">
      <c r="A463" s="17" t="s">
        <v>814</v>
      </c>
      <c r="B463" s="17" t="s">
        <v>507</v>
      </c>
      <c r="C463" s="17" t="s">
        <v>508</v>
      </c>
      <c r="D463" s="17" t="s">
        <v>338</v>
      </c>
      <c r="E463" s="17" t="s">
        <v>339</v>
      </c>
      <c r="F463" s="17" t="s">
        <v>338</v>
      </c>
      <c r="G463" s="17" t="s">
        <v>145</v>
      </c>
      <c r="H463" s="17" t="s">
        <v>126</v>
      </c>
      <c r="I463" s="17" t="s">
        <v>388</v>
      </c>
      <c r="J463" s="17"/>
      <c r="K463" s="17" t="s">
        <v>339</v>
      </c>
      <c r="L463" s="17" t="s">
        <v>338</v>
      </c>
      <c r="M463" s="17" t="s">
        <v>340</v>
      </c>
    </row>
    <row r="464" spans="1:13" ht="60" customHeight="1" x14ac:dyDescent="0.25">
      <c r="A464" s="17" t="s">
        <v>815</v>
      </c>
      <c r="B464" s="17" t="s">
        <v>507</v>
      </c>
      <c r="C464" s="17" t="s">
        <v>508</v>
      </c>
      <c r="D464" s="17" t="s">
        <v>338</v>
      </c>
      <c r="E464" s="17" t="s">
        <v>339</v>
      </c>
      <c r="F464" s="17" t="s">
        <v>338</v>
      </c>
      <c r="G464" s="17" t="s">
        <v>145</v>
      </c>
      <c r="H464" s="17" t="s">
        <v>126</v>
      </c>
      <c r="I464" s="17" t="s">
        <v>388</v>
      </c>
      <c r="J464" s="17"/>
      <c r="K464" s="17" t="s">
        <v>339</v>
      </c>
      <c r="L464" s="17" t="s">
        <v>338</v>
      </c>
      <c r="M464" s="17" t="s">
        <v>340</v>
      </c>
    </row>
    <row r="465" spans="1:13" ht="60" customHeight="1" x14ac:dyDescent="0.25">
      <c r="A465" s="17" t="s">
        <v>816</v>
      </c>
      <c r="B465" s="17" t="s">
        <v>507</v>
      </c>
      <c r="C465" s="17" t="s">
        <v>508</v>
      </c>
      <c r="D465" s="17" t="s">
        <v>338</v>
      </c>
      <c r="E465" s="17" t="s">
        <v>339</v>
      </c>
      <c r="F465" s="17" t="s">
        <v>338</v>
      </c>
      <c r="G465" s="17" t="s">
        <v>145</v>
      </c>
      <c r="H465" s="17" t="s">
        <v>126</v>
      </c>
      <c r="I465" s="17" t="s">
        <v>388</v>
      </c>
      <c r="J465" s="17"/>
      <c r="K465" s="17" t="s">
        <v>339</v>
      </c>
      <c r="L465" s="17" t="s">
        <v>338</v>
      </c>
      <c r="M465" s="17" t="s">
        <v>340</v>
      </c>
    </row>
    <row r="466" spans="1:13" ht="60" customHeight="1" x14ac:dyDescent="0.25">
      <c r="A466" s="17" t="s">
        <v>817</v>
      </c>
      <c r="B466" s="17" t="s">
        <v>507</v>
      </c>
      <c r="C466" s="17" t="s">
        <v>508</v>
      </c>
      <c r="D466" s="17" t="s">
        <v>338</v>
      </c>
      <c r="E466" s="17" t="s">
        <v>339</v>
      </c>
      <c r="F466" s="17" t="s">
        <v>338</v>
      </c>
      <c r="G466" s="17" t="s">
        <v>145</v>
      </c>
      <c r="H466" s="17" t="s">
        <v>126</v>
      </c>
      <c r="I466" s="17" t="s">
        <v>388</v>
      </c>
      <c r="J466" s="17"/>
      <c r="K466" s="17" t="s">
        <v>339</v>
      </c>
      <c r="L466" s="17" t="s">
        <v>338</v>
      </c>
      <c r="M466" s="17" t="s">
        <v>340</v>
      </c>
    </row>
    <row r="467" spans="1:13" ht="60" customHeight="1" x14ac:dyDescent="0.25">
      <c r="A467" s="17" t="s">
        <v>818</v>
      </c>
      <c r="B467" s="17" t="s">
        <v>507</v>
      </c>
      <c r="C467" s="17" t="s">
        <v>508</v>
      </c>
      <c r="D467" s="17" t="s">
        <v>338</v>
      </c>
      <c r="E467" s="17" t="s">
        <v>339</v>
      </c>
      <c r="F467" s="17" t="s">
        <v>338</v>
      </c>
      <c r="G467" s="17" t="s">
        <v>145</v>
      </c>
      <c r="H467" s="17" t="s">
        <v>126</v>
      </c>
      <c r="I467" s="17" t="s">
        <v>388</v>
      </c>
      <c r="J467" s="17"/>
      <c r="K467" s="17" t="s">
        <v>339</v>
      </c>
      <c r="L467" s="17" t="s">
        <v>338</v>
      </c>
      <c r="M467" s="17" t="s">
        <v>340</v>
      </c>
    </row>
    <row r="468" spans="1:13" ht="60" customHeight="1" x14ac:dyDescent="0.25">
      <c r="A468" s="17" t="s">
        <v>819</v>
      </c>
      <c r="B468" s="17" t="s">
        <v>695</v>
      </c>
      <c r="C468" s="17" t="s">
        <v>696</v>
      </c>
      <c r="D468" s="17" t="s">
        <v>338</v>
      </c>
      <c r="E468" s="17" t="s">
        <v>339</v>
      </c>
      <c r="F468" s="17" t="s">
        <v>338</v>
      </c>
      <c r="G468" s="17"/>
      <c r="H468" s="17"/>
      <c r="I468" s="17" t="s">
        <v>697</v>
      </c>
      <c r="J468" s="17" t="s">
        <v>177</v>
      </c>
      <c r="K468" s="17" t="s">
        <v>338</v>
      </c>
      <c r="L468" s="17" t="s">
        <v>339</v>
      </c>
      <c r="M468" s="17" t="s">
        <v>340</v>
      </c>
    </row>
    <row r="469" spans="1:13" ht="60" customHeight="1" x14ac:dyDescent="0.25">
      <c r="A469" s="17" t="s">
        <v>820</v>
      </c>
      <c r="B469" s="17" t="s">
        <v>695</v>
      </c>
      <c r="C469" s="17" t="s">
        <v>696</v>
      </c>
      <c r="D469" s="17" t="s">
        <v>338</v>
      </c>
      <c r="E469" s="17" t="s">
        <v>339</v>
      </c>
      <c r="F469" s="17" t="s">
        <v>338</v>
      </c>
      <c r="G469" s="17"/>
      <c r="H469" s="17"/>
      <c r="I469" s="17" t="s">
        <v>697</v>
      </c>
      <c r="J469" s="17" t="s">
        <v>177</v>
      </c>
      <c r="K469" s="17" t="s">
        <v>338</v>
      </c>
      <c r="L469" s="17" t="s">
        <v>339</v>
      </c>
      <c r="M469" s="17" t="s">
        <v>340</v>
      </c>
    </row>
    <row r="470" spans="1:13" ht="60" customHeight="1" x14ac:dyDescent="0.25">
      <c r="A470" s="17" t="s">
        <v>821</v>
      </c>
      <c r="B470" s="17" t="s">
        <v>507</v>
      </c>
      <c r="C470" s="17" t="s">
        <v>508</v>
      </c>
      <c r="D470" s="17" t="s">
        <v>338</v>
      </c>
      <c r="E470" s="17" t="s">
        <v>339</v>
      </c>
      <c r="F470" s="17" t="s">
        <v>338</v>
      </c>
      <c r="G470" s="17" t="s">
        <v>145</v>
      </c>
      <c r="H470" s="17" t="s">
        <v>126</v>
      </c>
      <c r="I470" s="17" t="s">
        <v>388</v>
      </c>
      <c r="J470" s="17"/>
      <c r="K470" s="17" t="s">
        <v>339</v>
      </c>
      <c r="L470" s="17" t="s">
        <v>338</v>
      </c>
      <c r="M470" s="17" t="s">
        <v>340</v>
      </c>
    </row>
    <row r="471" spans="1:13" ht="60" customHeight="1" x14ac:dyDescent="0.25">
      <c r="A471" s="17" t="s">
        <v>822</v>
      </c>
      <c r="B471" s="17" t="s">
        <v>507</v>
      </c>
      <c r="C471" s="17" t="s">
        <v>508</v>
      </c>
      <c r="D471" s="17" t="s">
        <v>338</v>
      </c>
      <c r="E471" s="17" t="s">
        <v>339</v>
      </c>
      <c r="F471" s="17" t="s">
        <v>338</v>
      </c>
      <c r="G471" s="17" t="s">
        <v>145</v>
      </c>
      <c r="H471" s="17" t="s">
        <v>126</v>
      </c>
      <c r="I471" s="17" t="s">
        <v>388</v>
      </c>
      <c r="J471" s="17"/>
      <c r="K471" s="17" t="s">
        <v>339</v>
      </c>
      <c r="L471" s="17" t="s">
        <v>338</v>
      </c>
      <c r="M471" s="17" t="s">
        <v>340</v>
      </c>
    </row>
    <row r="472" spans="1:13" ht="60" customHeight="1" x14ac:dyDescent="0.25">
      <c r="A472" s="17" t="s">
        <v>823</v>
      </c>
      <c r="B472" s="17" t="s">
        <v>507</v>
      </c>
      <c r="C472" s="17" t="s">
        <v>508</v>
      </c>
      <c r="D472" s="17" t="s">
        <v>338</v>
      </c>
      <c r="E472" s="17" t="s">
        <v>339</v>
      </c>
      <c r="F472" s="17" t="s">
        <v>338</v>
      </c>
      <c r="G472" s="17" t="s">
        <v>145</v>
      </c>
      <c r="H472" s="17" t="s">
        <v>126</v>
      </c>
      <c r="I472" s="17" t="s">
        <v>388</v>
      </c>
      <c r="J472" s="17"/>
      <c r="K472" s="17" t="s">
        <v>339</v>
      </c>
      <c r="L472" s="17" t="s">
        <v>338</v>
      </c>
      <c r="M472" s="17" t="s">
        <v>340</v>
      </c>
    </row>
    <row r="473" spans="1:13" ht="60" customHeight="1" x14ac:dyDescent="0.25">
      <c r="A473" s="17" t="s">
        <v>824</v>
      </c>
      <c r="B473" s="17" t="s">
        <v>507</v>
      </c>
      <c r="C473" s="17" t="s">
        <v>508</v>
      </c>
      <c r="D473" s="17" t="s">
        <v>338</v>
      </c>
      <c r="E473" s="17" t="s">
        <v>339</v>
      </c>
      <c r="F473" s="17" t="s">
        <v>338</v>
      </c>
      <c r="G473" s="17" t="s">
        <v>145</v>
      </c>
      <c r="H473" s="17" t="s">
        <v>126</v>
      </c>
      <c r="I473" s="17" t="s">
        <v>388</v>
      </c>
      <c r="J473" s="17"/>
      <c r="K473" s="17" t="s">
        <v>339</v>
      </c>
      <c r="L473" s="17" t="s">
        <v>338</v>
      </c>
      <c r="M473" s="17" t="s">
        <v>340</v>
      </c>
    </row>
    <row r="474" spans="1:13" ht="60" customHeight="1" x14ac:dyDescent="0.25">
      <c r="A474" s="17" t="s">
        <v>825</v>
      </c>
      <c r="B474" s="17" t="s">
        <v>507</v>
      </c>
      <c r="C474" s="17" t="s">
        <v>508</v>
      </c>
      <c r="D474" s="17" t="s">
        <v>338</v>
      </c>
      <c r="E474" s="17" t="s">
        <v>339</v>
      </c>
      <c r="F474" s="17" t="s">
        <v>338</v>
      </c>
      <c r="G474" s="17" t="s">
        <v>145</v>
      </c>
      <c r="H474" s="17" t="s">
        <v>126</v>
      </c>
      <c r="I474" s="17" t="s">
        <v>388</v>
      </c>
      <c r="J474" s="17"/>
      <c r="K474" s="17" t="s">
        <v>339</v>
      </c>
      <c r="L474" s="17" t="s">
        <v>338</v>
      </c>
      <c r="M474" s="17" t="s">
        <v>340</v>
      </c>
    </row>
    <row r="475" spans="1:13" ht="60" customHeight="1" x14ac:dyDescent="0.25">
      <c r="A475" s="17" t="s">
        <v>826</v>
      </c>
      <c r="B475" s="17" t="s">
        <v>507</v>
      </c>
      <c r="C475" s="17" t="s">
        <v>508</v>
      </c>
      <c r="D475" s="17" t="s">
        <v>338</v>
      </c>
      <c r="E475" s="17" t="s">
        <v>339</v>
      </c>
      <c r="F475" s="17" t="s">
        <v>338</v>
      </c>
      <c r="G475" s="17" t="s">
        <v>145</v>
      </c>
      <c r="H475" s="17" t="s">
        <v>126</v>
      </c>
      <c r="I475" s="17" t="s">
        <v>388</v>
      </c>
      <c r="J475" s="17"/>
      <c r="K475" s="17" t="s">
        <v>339</v>
      </c>
      <c r="L475" s="17" t="s">
        <v>338</v>
      </c>
      <c r="M475" s="17" t="s">
        <v>340</v>
      </c>
    </row>
    <row r="476" spans="1:13" ht="60" customHeight="1" x14ac:dyDescent="0.25">
      <c r="A476" s="17" t="s">
        <v>827</v>
      </c>
      <c r="B476" s="17" t="s">
        <v>507</v>
      </c>
      <c r="C476" s="17" t="s">
        <v>637</v>
      </c>
      <c r="D476" s="17" t="s">
        <v>338</v>
      </c>
      <c r="E476" s="17" t="s">
        <v>339</v>
      </c>
      <c r="F476" s="17" t="s">
        <v>338</v>
      </c>
      <c r="G476" s="17" t="s">
        <v>145</v>
      </c>
      <c r="H476" s="17" t="s">
        <v>126</v>
      </c>
      <c r="I476" s="17" t="s">
        <v>388</v>
      </c>
      <c r="J476" s="17"/>
      <c r="K476" s="17" t="s">
        <v>339</v>
      </c>
      <c r="L476" s="17" t="s">
        <v>338</v>
      </c>
      <c r="M476" s="17" t="s">
        <v>340</v>
      </c>
    </row>
    <row r="477" spans="1:13" ht="60" customHeight="1" x14ac:dyDescent="0.25">
      <c r="A477" s="17" t="s">
        <v>828</v>
      </c>
      <c r="B477" s="17" t="s">
        <v>507</v>
      </c>
      <c r="C477" s="17" t="s">
        <v>681</v>
      </c>
      <c r="D477" s="17" t="s">
        <v>338</v>
      </c>
      <c r="E477" s="17" t="s">
        <v>339</v>
      </c>
      <c r="F477" s="17" t="s">
        <v>338</v>
      </c>
      <c r="G477" s="17" t="s">
        <v>145</v>
      </c>
      <c r="H477" s="17" t="s">
        <v>126</v>
      </c>
      <c r="I477" s="17" t="s">
        <v>388</v>
      </c>
      <c r="J477" s="17"/>
      <c r="K477" s="17" t="s">
        <v>339</v>
      </c>
      <c r="L477" s="17" t="s">
        <v>338</v>
      </c>
      <c r="M477" s="17" t="s">
        <v>340</v>
      </c>
    </row>
    <row r="478" spans="1:13" ht="60" customHeight="1" x14ac:dyDescent="0.25">
      <c r="A478" s="17" t="s">
        <v>829</v>
      </c>
      <c r="B478" s="17" t="s">
        <v>507</v>
      </c>
      <c r="C478" s="17" t="s">
        <v>508</v>
      </c>
      <c r="D478" s="17" t="s">
        <v>338</v>
      </c>
      <c r="E478" s="17" t="s">
        <v>339</v>
      </c>
      <c r="F478" s="17" t="s">
        <v>338</v>
      </c>
      <c r="G478" s="17" t="s">
        <v>145</v>
      </c>
      <c r="H478" s="17" t="s">
        <v>126</v>
      </c>
      <c r="I478" s="17" t="s">
        <v>388</v>
      </c>
      <c r="J478" s="17"/>
      <c r="K478" s="17" t="s">
        <v>339</v>
      </c>
      <c r="L478" s="17" t="s">
        <v>338</v>
      </c>
      <c r="M478" s="17" t="s">
        <v>340</v>
      </c>
    </row>
    <row r="479" spans="1:13" ht="60" customHeight="1" x14ac:dyDescent="0.25">
      <c r="A479" s="17" t="s">
        <v>830</v>
      </c>
      <c r="B479" s="17" t="s">
        <v>507</v>
      </c>
      <c r="C479" s="17" t="s">
        <v>508</v>
      </c>
      <c r="D479" s="17" t="s">
        <v>338</v>
      </c>
      <c r="E479" s="17" t="s">
        <v>339</v>
      </c>
      <c r="F479" s="17" t="s">
        <v>338</v>
      </c>
      <c r="G479" s="17" t="s">
        <v>145</v>
      </c>
      <c r="H479" s="17" t="s">
        <v>126</v>
      </c>
      <c r="I479" s="17" t="s">
        <v>388</v>
      </c>
      <c r="J479" s="17"/>
      <c r="K479" s="17" t="s">
        <v>339</v>
      </c>
      <c r="L479" s="17" t="s">
        <v>338</v>
      </c>
      <c r="M479" s="17" t="s">
        <v>340</v>
      </c>
    </row>
    <row r="480" spans="1:13" ht="60" customHeight="1" x14ac:dyDescent="0.25">
      <c r="A480" s="17" t="s">
        <v>831</v>
      </c>
      <c r="B480" s="17" t="s">
        <v>507</v>
      </c>
      <c r="C480" s="17" t="s">
        <v>508</v>
      </c>
      <c r="D480" s="17" t="s">
        <v>338</v>
      </c>
      <c r="E480" s="17" t="s">
        <v>339</v>
      </c>
      <c r="F480" s="17" t="s">
        <v>338</v>
      </c>
      <c r="G480" s="17" t="s">
        <v>145</v>
      </c>
      <c r="H480" s="17" t="s">
        <v>126</v>
      </c>
      <c r="I480" s="17" t="s">
        <v>388</v>
      </c>
      <c r="J480" s="17"/>
      <c r="K480" s="17" t="s">
        <v>339</v>
      </c>
      <c r="L480" s="17" t="s">
        <v>338</v>
      </c>
      <c r="M480" s="17" t="s">
        <v>340</v>
      </c>
    </row>
    <row r="481" spans="1:13" ht="60" customHeight="1" x14ac:dyDescent="0.25">
      <c r="A481" s="17" t="s">
        <v>832</v>
      </c>
      <c r="B481" s="17" t="s">
        <v>507</v>
      </c>
      <c r="C481" s="17" t="s">
        <v>508</v>
      </c>
      <c r="D481" s="17" t="s">
        <v>338</v>
      </c>
      <c r="E481" s="17" t="s">
        <v>339</v>
      </c>
      <c r="F481" s="17" t="s">
        <v>338</v>
      </c>
      <c r="G481" s="17" t="s">
        <v>145</v>
      </c>
      <c r="H481" s="17" t="s">
        <v>126</v>
      </c>
      <c r="I481" s="17" t="s">
        <v>388</v>
      </c>
      <c r="J481" s="17"/>
      <c r="K481" s="17" t="s">
        <v>339</v>
      </c>
      <c r="L481" s="17" t="s">
        <v>338</v>
      </c>
      <c r="M481" s="17" t="s">
        <v>340</v>
      </c>
    </row>
    <row r="482" spans="1:13" ht="60" customHeight="1" x14ac:dyDescent="0.25">
      <c r="A482" s="17" t="s">
        <v>833</v>
      </c>
      <c r="B482" s="17" t="s">
        <v>507</v>
      </c>
      <c r="C482" s="17" t="s">
        <v>508</v>
      </c>
      <c r="D482" s="17" t="s">
        <v>338</v>
      </c>
      <c r="E482" s="17" t="s">
        <v>339</v>
      </c>
      <c r="F482" s="17" t="s">
        <v>338</v>
      </c>
      <c r="G482" s="17" t="s">
        <v>145</v>
      </c>
      <c r="H482" s="17" t="s">
        <v>126</v>
      </c>
      <c r="I482" s="17" t="s">
        <v>388</v>
      </c>
      <c r="J482" s="17"/>
      <c r="K482" s="17" t="s">
        <v>339</v>
      </c>
      <c r="L482" s="17" t="s">
        <v>338</v>
      </c>
      <c r="M482" s="17" t="s">
        <v>340</v>
      </c>
    </row>
    <row r="483" spans="1:13" ht="60" customHeight="1" x14ac:dyDescent="0.25">
      <c r="A483" s="17" t="s">
        <v>834</v>
      </c>
      <c r="B483" s="17" t="s">
        <v>507</v>
      </c>
      <c r="C483" s="17" t="s">
        <v>508</v>
      </c>
      <c r="D483" s="17" t="s">
        <v>338</v>
      </c>
      <c r="E483" s="17" t="s">
        <v>339</v>
      </c>
      <c r="F483" s="17" t="s">
        <v>338</v>
      </c>
      <c r="G483" s="17" t="s">
        <v>145</v>
      </c>
      <c r="H483" s="17" t="s">
        <v>126</v>
      </c>
      <c r="I483" s="17" t="s">
        <v>388</v>
      </c>
      <c r="J483" s="17"/>
      <c r="K483" s="17" t="s">
        <v>339</v>
      </c>
      <c r="L483" s="17" t="s">
        <v>338</v>
      </c>
      <c r="M483" s="17" t="s">
        <v>340</v>
      </c>
    </row>
    <row r="484" spans="1:13" ht="60" customHeight="1" x14ac:dyDescent="0.25">
      <c r="A484" s="17" t="s">
        <v>835</v>
      </c>
      <c r="B484" s="17" t="s">
        <v>695</v>
      </c>
      <c r="C484" s="17" t="s">
        <v>696</v>
      </c>
      <c r="D484" s="17" t="s">
        <v>338</v>
      </c>
      <c r="E484" s="17" t="s">
        <v>339</v>
      </c>
      <c r="F484" s="17" t="s">
        <v>338</v>
      </c>
      <c r="G484" s="17"/>
      <c r="H484" s="17"/>
      <c r="I484" s="17" t="s">
        <v>697</v>
      </c>
      <c r="J484" s="17" t="s">
        <v>177</v>
      </c>
      <c r="K484" s="17" t="s">
        <v>338</v>
      </c>
      <c r="L484" s="17" t="s">
        <v>339</v>
      </c>
      <c r="M484" s="17" t="s">
        <v>340</v>
      </c>
    </row>
    <row r="485" spans="1:13" ht="60" customHeight="1" x14ac:dyDescent="0.25">
      <c r="A485" s="17" t="s">
        <v>836</v>
      </c>
      <c r="B485" s="17" t="s">
        <v>507</v>
      </c>
      <c r="C485" s="17" t="s">
        <v>637</v>
      </c>
      <c r="D485" s="17" t="s">
        <v>338</v>
      </c>
      <c r="E485" s="17" t="s">
        <v>339</v>
      </c>
      <c r="F485" s="17" t="s">
        <v>338</v>
      </c>
      <c r="G485" s="17" t="s">
        <v>145</v>
      </c>
      <c r="H485" s="17" t="s">
        <v>126</v>
      </c>
      <c r="I485" s="17" t="s">
        <v>388</v>
      </c>
      <c r="J485" s="17"/>
      <c r="K485" s="17" t="s">
        <v>339</v>
      </c>
      <c r="L485" s="17" t="s">
        <v>338</v>
      </c>
      <c r="M485" s="17" t="s">
        <v>340</v>
      </c>
    </row>
    <row r="486" spans="1:13" ht="60" customHeight="1" x14ac:dyDescent="0.25">
      <c r="A486" s="17" t="s">
        <v>837</v>
      </c>
      <c r="B486" s="17" t="s">
        <v>507</v>
      </c>
      <c r="C486" s="17" t="s">
        <v>637</v>
      </c>
      <c r="D486" s="17" t="s">
        <v>338</v>
      </c>
      <c r="E486" s="17" t="s">
        <v>339</v>
      </c>
      <c r="F486" s="17" t="s">
        <v>338</v>
      </c>
      <c r="G486" s="17" t="s">
        <v>145</v>
      </c>
      <c r="H486" s="17" t="s">
        <v>126</v>
      </c>
      <c r="I486" s="17" t="s">
        <v>388</v>
      </c>
      <c r="J486" s="17"/>
      <c r="K486" s="17" t="s">
        <v>339</v>
      </c>
      <c r="L486" s="17" t="s">
        <v>338</v>
      </c>
      <c r="M486" s="17" t="s">
        <v>340</v>
      </c>
    </row>
    <row r="487" spans="1:13" ht="60" customHeight="1" x14ac:dyDescent="0.25">
      <c r="A487" s="17" t="s">
        <v>838</v>
      </c>
      <c r="B487" s="17" t="s">
        <v>507</v>
      </c>
      <c r="C487" s="17" t="s">
        <v>637</v>
      </c>
      <c r="D487" s="17" t="s">
        <v>338</v>
      </c>
      <c r="E487" s="17" t="s">
        <v>339</v>
      </c>
      <c r="F487" s="17" t="s">
        <v>338</v>
      </c>
      <c r="G487" s="17" t="s">
        <v>145</v>
      </c>
      <c r="H487" s="17" t="s">
        <v>126</v>
      </c>
      <c r="I487" s="17" t="s">
        <v>388</v>
      </c>
      <c r="J487" s="17"/>
      <c r="K487" s="17" t="s">
        <v>339</v>
      </c>
      <c r="L487" s="17" t="s">
        <v>338</v>
      </c>
      <c r="M487" s="17" t="s">
        <v>340</v>
      </c>
    </row>
    <row r="488" spans="1:13" ht="60" customHeight="1" x14ac:dyDescent="0.25">
      <c r="A488" s="17" t="s">
        <v>839</v>
      </c>
      <c r="B488" s="17" t="s">
        <v>507</v>
      </c>
      <c r="C488" s="17" t="s">
        <v>508</v>
      </c>
      <c r="D488" s="17" t="s">
        <v>338</v>
      </c>
      <c r="E488" s="17" t="s">
        <v>339</v>
      </c>
      <c r="F488" s="17" t="s">
        <v>338</v>
      </c>
      <c r="G488" s="17" t="s">
        <v>145</v>
      </c>
      <c r="H488" s="17" t="s">
        <v>126</v>
      </c>
      <c r="I488" s="17" t="s">
        <v>388</v>
      </c>
      <c r="J488" s="17"/>
      <c r="K488" s="17" t="s">
        <v>339</v>
      </c>
      <c r="L488" s="17" t="s">
        <v>338</v>
      </c>
      <c r="M488" s="17" t="s">
        <v>340</v>
      </c>
    </row>
    <row r="489" spans="1:13" ht="60" customHeight="1" x14ac:dyDescent="0.25">
      <c r="A489" s="17" t="s">
        <v>840</v>
      </c>
      <c r="B489" s="17" t="s">
        <v>507</v>
      </c>
      <c r="C489" s="17" t="s">
        <v>681</v>
      </c>
      <c r="D489" s="17" t="s">
        <v>338</v>
      </c>
      <c r="E489" s="17" t="s">
        <v>339</v>
      </c>
      <c r="F489" s="17" t="s">
        <v>338</v>
      </c>
      <c r="G489" s="17" t="s">
        <v>145</v>
      </c>
      <c r="H489" s="17" t="s">
        <v>126</v>
      </c>
      <c r="I489" s="17" t="s">
        <v>388</v>
      </c>
      <c r="J489" s="17"/>
      <c r="K489" s="17" t="s">
        <v>339</v>
      </c>
      <c r="L489" s="17" t="s">
        <v>338</v>
      </c>
      <c r="M489" s="17" t="s">
        <v>340</v>
      </c>
    </row>
    <row r="490" spans="1:13" ht="60" customHeight="1" x14ac:dyDescent="0.25">
      <c r="A490" s="17" t="s">
        <v>841</v>
      </c>
      <c r="B490" s="17" t="s">
        <v>695</v>
      </c>
      <c r="C490" s="17" t="s">
        <v>842</v>
      </c>
      <c r="D490" s="17" t="s">
        <v>338</v>
      </c>
      <c r="E490" s="17" t="s">
        <v>339</v>
      </c>
      <c r="F490" s="17" t="s">
        <v>338</v>
      </c>
      <c r="G490" s="17"/>
      <c r="H490" s="17"/>
      <c r="I490" s="17" t="s">
        <v>697</v>
      </c>
      <c r="J490" s="17"/>
      <c r="K490" s="17" t="s">
        <v>338</v>
      </c>
      <c r="L490" s="17" t="s">
        <v>339</v>
      </c>
      <c r="M490" s="17" t="s">
        <v>340</v>
      </c>
    </row>
    <row r="491" spans="1:13" ht="60" customHeight="1" x14ac:dyDescent="0.25">
      <c r="A491" s="17" t="s">
        <v>843</v>
      </c>
      <c r="B491" s="17" t="s">
        <v>695</v>
      </c>
      <c r="C491" s="17" t="s">
        <v>842</v>
      </c>
      <c r="D491" s="17" t="s">
        <v>338</v>
      </c>
      <c r="E491" s="17" t="s">
        <v>339</v>
      </c>
      <c r="F491" s="17" t="s">
        <v>338</v>
      </c>
      <c r="G491" s="17"/>
      <c r="H491" s="17"/>
      <c r="I491" s="17" t="s">
        <v>697</v>
      </c>
      <c r="J491" s="17"/>
      <c r="K491" s="17" t="s">
        <v>338</v>
      </c>
      <c r="L491" s="17" t="s">
        <v>339</v>
      </c>
      <c r="M491" s="17" t="s">
        <v>340</v>
      </c>
    </row>
    <row r="492" spans="1:13" ht="60" customHeight="1" x14ac:dyDescent="0.25">
      <c r="A492" s="17" t="s">
        <v>844</v>
      </c>
      <c r="B492" s="17" t="s">
        <v>507</v>
      </c>
      <c r="C492" s="17" t="s">
        <v>637</v>
      </c>
      <c r="D492" s="17" t="s">
        <v>338</v>
      </c>
      <c r="E492" s="17" t="s">
        <v>339</v>
      </c>
      <c r="F492" s="17" t="s">
        <v>338</v>
      </c>
      <c r="G492" s="17" t="s">
        <v>145</v>
      </c>
      <c r="H492" s="17" t="s">
        <v>126</v>
      </c>
      <c r="I492" s="17" t="s">
        <v>388</v>
      </c>
      <c r="J492" s="17"/>
      <c r="K492" s="17" t="s">
        <v>339</v>
      </c>
      <c r="L492" s="17" t="s">
        <v>338</v>
      </c>
      <c r="M492" s="17" t="s">
        <v>340</v>
      </c>
    </row>
    <row r="493" spans="1:13" ht="60" customHeight="1" x14ac:dyDescent="0.25">
      <c r="A493" s="17" t="s">
        <v>845</v>
      </c>
      <c r="B493" s="17" t="s">
        <v>695</v>
      </c>
      <c r="C493" s="17" t="s">
        <v>842</v>
      </c>
      <c r="D493" s="17" t="s">
        <v>338</v>
      </c>
      <c r="E493" s="17" t="s">
        <v>339</v>
      </c>
      <c r="F493" s="17" t="s">
        <v>338</v>
      </c>
      <c r="G493" s="17"/>
      <c r="H493" s="17"/>
      <c r="I493" s="17" t="s">
        <v>697</v>
      </c>
      <c r="J493" s="17"/>
      <c r="K493" s="17" t="s">
        <v>338</v>
      </c>
      <c r="L493" s="17" t="s">
        <v>339</v>
      </c>
      <c r="M493" s="17" t="s">
        <v>340</v>
      </c>
    </row>
    <row r="494" spans="1:13" ht="60" customHeight="1" x14ac:dyDescent="0.25">
      <c r="A494" s="17" t="s">
        <v>846</v>
      </c>
      <c r="B494" s="17" t="s">
        <v>695</v>
      </c>
      <c r="C494" s="17" t="s">
        <v>842</v>
      </c>
      <c r="D494" s="17" t="s">
        <v>338</v>
      </c>
      <c r="E494" s="17" t="s">
        <v>339</v>
      </c>
      <c r="F494" s="17" t="s">
        <v>338</v>
      </c>
      <c r="G494" s="17"/>
      <c r="H494" s="17"/>
      <c r="I494" s="17" t="s">
        <v>697</v>
      </c>
      <c r="J494" s="17"/>
      <c r="K494" s="17" t="s">
        <v>338</v>
      </c>
      <c r="L494" s="17" t="s">
        <v>339</v>
      </c>
      <c r="M494" s="17" t="s">
        <v>340</v>
      </c>
    </row>
    <row r="495" spans="1:13" ht="60" customHeight="1" x14ac:dyDescent="0.25">
      <c r="A495" s="17" t="s">
        <v>847</v>
      </c>
      <c r="B495" s="17" t="s">
        <v>507</v>
      </c>
      <c r="C495" s="17" t="s">
        <v>637</v>
      </c>
      <c r="D495" s="17" t="s">
        <v>338</v>
      </c>
      <c r="E495" s="17" t="s">
        <v>339</v>
      </c>
      <c r="F495" s="17" t="s">
        <v>338</v>
      </c>
      <c r="G495" s="17" t="s">
        <v>145</v>
      </c>
      <c r="H495" s="17" t="s">
        <v>126</v>
      </c>
      <c r="I495" s="17" t="s">
        <v>388</v>
      </c>
      <c r="J495" s="17"/>
      <c r="K495" s="17" t="s">
        <v>339</v>
      </c>
      <c r="L495" s="17" t="s">
        <v>338</v>
      </c>
      <c r="M495" s="17" t="s">
        <v>340</v>
      </c>
    </row>
    <row r="496" spans="1:13" ht="60" customHeight="1" x14ac:dyDescent="0.25">
      <c r="A496" s="17" t="s">
        <v>848</v>
      </c>
      <c r="B496" s="17" t="s">
        <v>507</v>
      </c>
      <c r="C496" s="17" t="s">
        <v>508</v>
      </c>
      <c r="D496" s="17" t="s">
        <v>338</v>
      </c>
      <c r="E496" s="17" t="s">
        <v>339</v>
      </c>
      <c r="F496" s="17" t="s">
        <v>338</v>
      </c>
      <c r="G496" s="17" t="s">
        <v>145</v>
      </c>
      <c r="H496" s="17" t="s">
        <v>126</v>
      </c>
      <c r="I496" s="17" t="s">
        <v>388</v>
      </c>
      <c r="J496" s="17"/>
      <c r="K496" s="17" t="s">
        <v>339</v>
      </c>
      <c r="L496" s="17" t="s">
        <v>338</v>
      </c>
      <c r="M496" s="17" t="s">
        <v>340</v>
      </c>
    </row>
    <row r="497" spans="1:13" ht="60" customHeight="1" x14ac:dyDescent="0.25">
      <c r="A497" s="17" t="s">
        <v>849</v>
      </c>
      <c r="B497" s="17" t="s">
        <v>507</v>
      </c>
      <c r="C497" s="17" t="s">
        <v>637</v>
      </c>
      <c r="D497" s="17" t="s">
        <v>338</v>
      </c>
      <c r="E497" s="17" t="s">
        <v>339</v>
      </c>
      <c r="F497" s="17" t="s">
        <v>338</v>
      </c>
      <c r="G497" s="17" t="s">
        <v>145</v>
      </c>
      <c r="H497" s="17" t="s">
        <v>126</v>
      </c>
      <c r="I497" s="17" t="s">
        <v>388</v>
      </c>
      <c r="J497" s="17"/>
      <c r="K497" s="17" t="s">
        <v>339</v>
      </c>
      <c r="L497" s="17" t="s">
        <v>338</v>
      </c>
      <c r="M497" s="17" t="s">
        <v>340</v>
      </c>
    </row>
    <row r="498" spans="1:13" ht="60" customHeight="1" x14ac:dyDescent="0.25">
      <c r="A498" s="17" t="s">
        <v>850</v>
      </c>
      <c r="B498" s="17" t="s">
        <v>507</v>
      </c>
      <c r="C498" s="17" t="s">
        <v>508</v>
      </c>
      <c r="D498" s="17" t="s">
        <v>338</v>
      </c>
      <c r="E498" s="17" t="s">
        <v>339</v>
      </c>
      <c r="F498" s="17" t="s">
        <v>338</v>
      </c>
      <c r="G498" s="17" t="s">
        <v>145</v>
      </c>
      <c r="H498" s="17" t="s">
        <v>126</v>
      </c>
      <c r="I498" s="17" t="s">
        <v>388</v>
      </c>
      <c r="J498" s="17"/>
      <c r="K498" s="17" t="s">
        <v>339</v>
      </c>
      <c r="L498" s="17" t="s">
        <v>338</v>
      </c>
      <c r="M498" s="17" t="s">
        <v>340</v>
      </c>
    </row>
    <row r="499" spans="1:13" ht="60" customHeight="1" x14ac:dyDescent="0.25">
      <c r="A499" s="17" t="s">
        <v>851</v>
      </c>
      <c r="B499" s="17" t="s">
        <v>507</v>
      </c>
      <c r="C499" s="17" t="s">
        <v>508</v>
      </c>
      <c r="D499" s="17" t="s">
        <v>338</v>
      </c>
      <c r="E499" s="17" t="s">
        <v>339</v>
      </c>
      <c r="F499" s="17" t="s">
        <v>338</v>
      </c>
      <c r="G499" s="17" t="s">
        <v>145</v>
      </c>
      <c r="H499" s="17" t="s">
        <v>126</v>
      </c>
      <c r="I499" s="17" t="s">
        <v>388</v>
      </c>
      <c r="J499" s="17"/>
      <c r="K499" s="17" t="s">
        <v>339</v>
      </c>
      <c r="L499" s="17" t="s">
        <v>338</v>
      </c>
      <c r="M499" s="17" t="s">
        <v>340</v>
      </c>
    </row>
    <row r="500" spans="1:13" ht="60" customHeight="1" x14ac:dyDescent="0.25">
      <c r="A500" s="17" t="s">
        <v>852</v>
      </c>
      <c r="B500" s="17" t="s">
        <v>507</v>
      </c>
      <c r="C500" s="17" t="s">
        <v>637</v>
      </c>
      <c r="D500" s="17" t="s">
        <v>338</v>
      </c>
      <c r="E500" s="17" t="s">
        <v>339</v>
      </c>
      <c r="F500" s="17" t="s">
        <v>338</v>
      </c>
      <c r="G500" s="17" t="s">
        <v>145</v>
      </c>
      <c r="H500" s="17" t="s">
        <v>126</v>
      </c>
      <c r="I500" s="17" t="s">
        <v>388</v>
      </c>
      <c r="J500" s="17"/>
      <c r="K500" s="17" t="s">
        <v>339</v>
      </c>
      <c r="L500" s="17" t="s">
        <v>338</v>
      </c>
      <c r="M500" s="17" t="s">
        <v>340</v>
      </c>
    </row>
    <row r="501" spans="1:13" ht="60" customHeight="1" x14ac:dyDescent="0.25">
      <c r="A501" s="17" t="s">
        <v>853</v>
      </c>
      <c r="B501" s="17" t="s">
        <v>507</v>
      </c>
      <c r="C501" s="17" t="s">
        <v>508</v>
      </c>
      <c r="D501" s="17" t="s">
        <v>338</v>
      </c>
      <c r="E501" s="17" t="s">
        <v>339</v>
      </c>
      <c r="F501" s="17" t="s">
        <v>338</v>
      </c>
      <c r="G501" s="17" t="s">
        <v>145</v>
      </c>
      <c r="H501" s="17" t="s">
        <v>126</v>
      </c>
      <c r="I501" s="17" t="s">
        <v>388</v>
      </c>
      <c r="J501" s="17"/>
      <c r="K501" s="17" t="s">
        <v>339</v>
      </c>
      <c r="L501" s="17" t="s">
        <v>338</v>
      </c>
      <c r="M501" s="17" t="s">
        <v>340</v>
      </c>
    </row>
    <row r="502" spans="1:13" ht="60" customHeight="1" x14ac:dyDescent="0.25">
      <c r="A502" s="17" t="s">
        <v>854</v>
      </c>
      <c r="B502" s="17" t="s">
        <v>507</v>
      </c>
      <c r="C502" s="17" t="s">
        <v>508</v>
      </c>
      <c r="D502" s="17" t="s">
        <v>338</v>
      </c>
      <c r="E502" s="17" t="s">
        <v>339</v>
      </c>
      <c r="F502" s="17" t="s">
        <v>338</v>
      </c>
      <c r="G502" s="17" t="s">
        <v>145</v>
      </c>
      <c r="H502" s="17" t="s">
        <v>126</v>
      </c>
      <c r="I502" s="17" t="s">
        <v>388</v>
      </c>
      <c r="J502" s="17"/>
      <c r="K502" s="17" t="s">
        <v>339</v>
      </c>
      <c r="L502" s="17" t="s">
        <v>338</v>
      </c>
      <c r="M502" s="17" t="s">
        <v>340</v>
      </c>
    </row>
    <row r="503" spans="1:13" ht="60" customHeight="1" x14ac:dyDescent="0.25">
      <c r="A503" s="17" t="s">
        <v>855</v>
      </c>
      <c r="B503" s="17" t="s">
        <v>507</v>
      </c>
      <c r="C503" s="17" t="s">
        <v>508</v>
      </c>
      <c r="D503" s="17" t="s">
        <v>338</v>
      </c>
      <c r="E503" s="17" t="s">
        <v>339</v>
      </c>
      <c r="F503" s="17" t="s">
        <v>338</v>
      </c>
      <c r="G503" s="17" t="s">
        <v>145</v>
      </c>
      <c r="H503" s="17" t="s">
        <v>126</v>
      </c>
      <c r="I503" s="17" t="s">
        <v>388</v>
      </c>
      <c r="J503" s="17"/>
      <c r="K503" s="17" t="s">
        <v>339</v>
      </c>
      <c r="L503" s="17" t="s">
        <v>338</v>
      </c>
      <c r="M503" s="17" t="s">
        <v>340</v>
      </c>
    </row>
    <row r="504" spans="1:13" ht="60" customHeight="1" x14ac:dyDescent="0.25">
      <c r="A504" s="17" t="s">
        <v>856</v>
      </c>
      <c r="B504" s="17" t="s">
        <v>507</v>
      </c>
      <c r="C504" s="17" t="s">
        <v>637</v>
      </c>
      <c r="D504" s="17" t="s">
        <v>338</v>
      </c>
      <c r="E504" s="17" t="s">
        <v>339</v>
      </c>
      <c r="F504" s="17" t="s">
        <v>338</v>
      </c>
      <c r="G504" s="17" t="s">
        <v>145</v>
      </c>
      <c r="H504" s="17" t="s">
        <v>126</v>
      </c>
      <c r="I504" s="17" t="s">
        <v>388</v>
      </c>
      <c r="J504" s="17"/>
      <c r="K504" s="17" t="s">
        <v>339</v>
      </c>
      <c r="L504" s="17" t="s">
        <v>338</v>
      </c>
      <c r="M504" s="17" t="s">
        <v>340</v>
      </c>
    </row>
    <row r="505" spans="1:13" ht="60" customHeight="1" x14ac:dyDescent="0.25">
      <c r="A505" s="17" t="s">
        <v>857</v>
      </c>
      <c r="B505" s="17" t="s">
        <v>507</v>
      </c>
      <c r="C505" s="17" t="s">
        <v>637</v>
      </c>
      <c r="D505" s="17" t="s">
        <v>338</v>
      </c>
      <c r="E505" s="17" t="s">
        <v>339</v>
      </c>
      <c r="F505" s="17" t="s">
        <v>338</v>
      </c>
      <c r="G505" s="17" t="s">
        <v>145</v>
      </c>
      <c r="H505" s="17" t="s">
        <v>126</v>
      </c>
      <c r="I505" s="17" t="s">
        <v>388</v>
      </c>
      <c r="J505" s="17"/>
      <c r="K505" s="17" t="s">
        <v>339</v>
      </c>
      <c r="L505" s="17" t="s">
        <v>338</v>
      </c>
      <c r="M505" s="17" t="s">
        <v>340</v>
      </c>
    </row>
    <row r="506" spans="1:13" ht="60" customHeight="1" x14ac:dyDescent="0.25">
      <c r="A506" s="17" t="s">
        <v>858</v>
      </c>
      <c r="B506" s="17" t="s">
        <v>507</v>
      </c>
      <c r="C506" s="17" t="s">
        <v>637</v>
      </c>
      <c r="D506" s="17" t="s">
        <v>338</v>
      </c>
      <c r="E506" s="17" t="s">
        <v>339</v>
      </c>
      <c r="F506" s="17" t="s">
        <v>338</v>
      </c>
      <c r="G506" s="17" t="s">
        <v>145</v>
      </c>
      <c r="H506" s="17" t="s">
        <v>126</v>
      </c>
      <c r="I506" s="17" t="s">
        <v>388</v>
      </c>
      <c r="J506" s="17"/>
      <c r="K506" s="17" t="s">
        <v>339</v>
      </c>
      <c r="L506" s="17" t="s">
        <v>338</v>
      </c>
      <c r="M506" s="17" t="s">
        <v>340</v>
      </c>
    </row>
    <row r="507" spans="1:13" ht="60" customHeight="1" x14ac:dyDescent="0.25">
      <c r="A507" s="17" t="s">
        <v>859</v>
      </c>
      <c r="B507" s="17" t="s">
        <v>507</v>
      </c>
      <c r="C507" s="17" t="s">
        <v>637</v>
      </c>
      <c r="D507" s="17" t="s">
        <v>338</v>
      </c>
      <c r="E507" s="17" t="s">
        <v>339</v>
      </c>
      <c r="F507" s="17" t="s">
        <v>338</v>
      </c>
      <c r="G507" s="17" t="s">
        <v>145</v>
      </c>
      <c r="H507" s="17" t="s">
        <v>126</v>
      </c>
      <c r="I507" s="17" t="s">
        <v>388</v>
      </c>
      <c r="J507" s="17"/>
      <c r="K507" s="17" t="s">
        <v>339</v>
      </c>
      <c r="L507" s="17" t="s">
        <v>338</v>
      </c>
      <c r="M507" s="17" t="s">
        <v>340</v>
      </c>
    </row>
    <row r="508" spans="1:13" ht="60" customHeight="1" x14ac:dyDescent="0.25">
      <c r="A508" s="17" t="s">
        <v>860</v>
      </c>
      <c r="B508" s="17" t="s">
        <v>507</v>
      </c>
      <c r="C508" s="17" t="s">
        <v>637</v>
      </c>
      <c r="D508" s="17" t="s">
        <v>338</v>
      </c>
      <c r="E508" s="17" t="s">
        <v>339</v>
      </c>
      <c r="F508" s="17" t="s">
        <v>338</v>
      </c>
      <c r="G508" s="17" t="s">
        <v>145</v>
      </c>
      <c r="H508" s="17" t="s">
        <v>126</v>
      </c>
      <c r="I508" s="17" t="s">
        <v>388</v>
      </c>
      <c r="J508" s="17"/>
      <c r="K508" s="17" t="s">
        <v>339</v>
      </c>
      <c r="L508" s="17" t="s">
        <v>338</v>
      </c>
      <c r="M508" s="17" t="s">
        <v>340</v>
      </c>
    </row>
    <row r="509" spans="1:13" ht="60" customHeight="1" x14ac:dyDescent="0.25">
      <c r="A509" s="17" t="s">
        <v>861</v>
      </c>
      <c r="B509" s="17" t="s">
        <v>507</v>
      </c>
      <c r="C509" s="17" t="s">
        <v>862</v>
      </c>
      <c r="D509" s="17" t="s">
        <v>338</v>
      </c>
      <c r="E509" s="17" t="s">
        <v>339</v>
      </c>
      <c r="F509" s="17" t="s">
        <v>338</v>
      </c>
      <c r="G509" s="17" t="s">
        <v>145</v>
      </c>
      <c r="H509" s="17"/>
      <c r="I509" s="17" t="s">
        <v>388</v>
      </c>
      <c r="J509" s="17"/>
      <c r="K509" s="17" t="s">
        <v>339</v>
      </c>
      <c r="L509" s="17" t="s">
        <v>338</v>
      </c>
      <c r="M509" s="17" t="s">
        <v>340</v>
      </c>
    </row>
    <row r="510" spans="1:13" ht="60" customHeight="1" x14ac:dyDescent="0.25">
      <c r="A510" s="17" t="s">
        <v>863</v>
      </c>
      <c r="B510" s="17" t="s">
        <v>507</v>
      </c>
      <c r="C510" s="17" t="s">
        <v>862</v>
      </c>
      <c r="D510" s="17" t="s">
        <v>338</v>
      </c>
      <c r="E510" s="17" t="s">
        <v>339</v>
      </c>
      <c r="F510" s="17" t="s">
        <v>338</v>
      </c>
      <c r="G510" s="17" t="s">
        <v>145</v>
      </c>
      <c r="H510" s="17"/>
      <c r="I510" s="17" t="s">
        <v>388</v>
      </c>
      <c r="J510" s="17"/>
      <c r="K510" s="17" t="s">
        <v>339</v>
      </c>
      <c r="L510" s="17" t="s">
        <v>338</v>
      </c>
      <c r="M510" s="17" t="s">
        <v>340</v>
      </c>
    </row>
    <row r="511" spans="1:13" ht="60" customHeight="1" x14ac:dyDescent="0.25">
      <c r="A511" s="17" t="s">
        <v>864</v>
      </c>
      <c r="B511" s="17" t="s">
        <v>507</v>
      </c>
      <c r="C511" s="17" t="s">
        <v>865</v>
      </c>
      <c r="D511" s="17" t="s">
        <v>338</v>
      </c>
      <c r="E511" s="17" t="s">
        <v>339</v>
      </c>
      <c r="F511" s="17" t="s">
        <v>338</v>
      </c>
      <c r="G511" s="17" t="s">
        <v>145</v>
      </c>
      <c r="H511" s="17" t="s">
        <v>126</v>
      </c>
      <c r="I511" s="17" t="s">
        <v>388</v>
      </c>
      <c r="J511" s="17"/>
      <c r="K511" s="17" t="s">
        <v>339</v>
      </c>
      <c r="L511" s="17" t="s">
        <v>338</v>
      </c>
      <c r="M511" s="17" t="s">
        <v>340</v>
      </c>
    </row>
    <row r="512" spans="1:13" ht="60" customHeight="1" x14ac:dyDescent="0.25">
      <c r="A512" s="17" t="s">
        <v>866</v>
      </c>
      <c r="B512" s="17" t="s">
        <v>507</v>
      </c>
      <c r="C512" s="17" t="s">
        <v>862</v>
      </c>
      <c r="D512" s="17" t="s">
        <v>338</v>
      </c>
      <c r="E512" s="17" t="s">
        <v>339</v>
      </c>
      <c r="F512" s="17" t="s">
        <v>338</v>
      </c>
      <c r="G512" s="17" t="s">
        <v>145</v>
      </c>
      <c r="H512" s="17"/>
      <c r="I512" s="17" t="s">
        <v>388</v>
      </c>
      <c r="J512" s="17"/>
      <c r="K512" s="17" t="s">
        <v>339</v>
      </c>
      <c r="L512" s="17" t="s">
        <v>338</v>
      </c>
      <c r="M512" s="17" t="s">
        <v>340</v>
      </c>
    </row>
    <row r="513" spans="1:13" ht="60" customHeight="1" x14ac:dyDescent="0.25">
      <c r="A513" s="17" t="s">
        <v>867</v>
      </c>
      <c r="B513" s="17" t="s">
        <v>507</v>
      </c>
      <c r="C513" s="17" t="s">
        <v>637</v>
      </c>
      <c r="D513" s="17" t="s">
        <v>338</v>
      </c>
      <c r="E513" s="17" t="s">
        <v>339</v>
      </c>
      <c r="F513" s="17" t="s">
        <v>338</v>
      </c>
      <c r="G513" s="17" t="s">
        <v>145</v>
      </c>
      <c r="H513" s="17" t="s">
        <v>126</v>
      </c>
      <c r="I513" s="17" t="s">
        <v>388</v>
      </c>
      <c r="J513" s="17"/>
      <c r="K513" s="17" t="s">
        <v>339</v>
      </c>
      <c r="L513" s="17" t="s">
        <v>338</v>
      </c>
      <c r="M513" s="17" t="s">
        <v>340</v>
      </c>
    </row>
    <row r="514" spans="1:13" ht="60" customHeight="1" x14ac:dyDescent="0.25">
      <c r="A514" s="17" t="s">
        <v>868</v>
      </c>
      <c r="B514" s="17" t="s">
        <v>507</v>
      </c>
      <c r="C514" s="17" t="s">
        <v>637</v>
      </c>
      <c r="D514" s="17" t="s">
        <v>338</v>
      </c>
      <c r="E514" s="17" t="s">
        <v>339</v>
      </c>
      <c r="F514" s="17" t="s">
        <v>338</v>
      </c>
      <c r="G514" s="17" t="s">
        <v>145</v>
      </c>
      <c r="H514" s="17" t="s">
        <v>126</v>
      </c>
      <c r="I514" s="17" t="s">
        <v>388</v>
      </c>
      <c r="J514" s="17"/>
      <c r="K514" s="17" t="s">
        <v>339</v>
      </c>
      <c r="L514" s="17" t="s">
        <v>338</v>
      </c>
      <c r="M514" s="17" t="s">
        <v>340</v>
      </c>
    </row>
    <row r="515" spans="1:13" ht="60" customHeight="1" x14ac:dyDescent="0.25">
      <c r="A515" s="17" t="s">
        <v>869</v>
      </c>
      <c r="B515" s="17" t="s">
        <v>507</v>
      </c>
      <c r="C515" s="17" t="s">
        <v>637</v>
      </c>
      <c r="D515" s="17" t="s">
        <v>338</v>
      </c>
      <c r="E515" s="17" t="s">
        <v>339</v>
      </c>
      <c r="F515" s="17" t="s">
        <v>338</v>
      </c>
      <c r="G515" s="17" t="s">
        <v>145</v>
      </c>
      <c r="H515" s="17" t="s">
        <v>126</v>
      </c>
      <c r="I515" s="17" t="s">
        <v>388</v>
      </c>
      <c r="J515" s="17"/>
      <c r="K515" s="17" t="s">
        <v>339</v>
      </c>
      <c r="L515" s="17" t="s">
        <v>338</v>
      </c>
      <c r="M515" s="17" t="s">
        <v>340</v>
      </c>
    </row>
    <row r="516" spans="1:13" ht="60" customHeight="1" x14ac:dyDescent="0.25">
      <c r="A516" s="17" t="s">
        <v>870</v>
      </c>
      <c r="B516" s="17" t="s">
        <v>507</v>
      </c>
      <c r="C516" s="17" t="s">
        <v>637</v>
      </c>
      <c r="D516" s="17" t="s">
        <v>338</v>
      </c>
      <c r="E516" s="17" t="s">
        <v>339</v>
      </c>
      <c r="F516" s="17" t="s">
        <v>338</v>
      </c>
      <c r="G516" s="17" t="s">
        <v>145</v>
      </c>
      <c r="H516" s="17" t="s">
        <v>126</v>
      </c>
      <c r="I516" s="17" t="s">
        <v>388</v>
      </c>
      <c r="J516" s="17"/>
      <c r="K516" s="17" t="s">
        <v>339</v>
      </c>
      <c r="L516" s="17" t="s">
        <v>338</v>
      </c>
      <c r="M516" s="17" t="s">
        <v>340</v>
      </c>
    </row>
    <row r="517" spans="1:13" ht="60" customHeight="1" x14ac:dyDescent="0.25">
      <c r="A517" s="17" t="s">
        <v>871</v>
      </c>
      <c r="B517" s="17" t="s">
        <v>507</v>
      </c>
      <c r="C517" s="17" t="s">
        <v>508</v>
      </c>
      <c r="D517" s="17" t="s">
        <v>338</v>
      </c>
      <c r="E517" s="17" t="s">
        <v>339</v>
      </c>
      <c r="F517" s="17" t="s">
        <v>338</v>
      </c>
      <c r="G517" s="17" t="s">
        <v>145</v>
      </c>
      <c r="H517" s="17" t="s">
        <v>126</v>
      </c>
      <c r="I517" s="17" t="s">
        <v>388</v>
      </c>
      <c r="J517" s="17"/>
      <c r="K517" s="17" t="s">
        <v>339</v>
      </c>
      <c r="L517" s="17" t="s">
        <v>338</v>
      </c>
      <c r="M517" s="17" t="s">
        <v>340</v>
      </c>
    </row>
    <row r="518" spans="1:13" ht="60" customHeight="1" x14ac:dyDescent="0.25">
      <c r="A518" s="17" t="s">
        <v>872</v>
      </c>
      <c r="B518" s="17" t="s">
        <v>507</v>
      </c>
      <c r="C518" s="17" t="s">
        <v>508</v>
      </c>
      <c r="D518" s="17" t="s">
        <v>338</v>
      </c>
      <c r="E518" s="17" t="s">
        <v>339</v>
      </c>
      <c r="F518" s="17" t="s">
        <v>338</v>
      </c>
      <c r="G518" s="17" t="s">
        <v>145</v>
      </c>
      <c r="H518" s="17" t="s">
        <v>126</v>
      </c>
      <c r="I518" s="17" t="s">
        <v>388</v>
      </c>
      <c r="J518" s="17"/>
      <c r="K518" s="17" t="s">
        <v>339</v>
      </c>
      <c r="L518" s="17" t="s">
        <v>339</v>
      </c>
      <c r="M518" s="17" t="s">
        <v>340</v>
      </c>
    </row>
    <row r="519" spans="1:13" ht="60" customHeight="1" x14ac:dyDescent="0.25">
      <c r="A519" s="17" t="s">
        <v>873</v>
      </c>
      <c r="B519" s="17" t="s">
        <v>507</v>
      </c>
      <c r="C519" s="17" t="s">
        <v>508</v>
      </c>
      <c r="D519" s="17" t="s">
        <v>338</v>
      </c>
      <c r="E519" s="17" t="s">
        <v>339</v>
      </c>
      <c r="F519" s="17" t="s">
        <v>338</v>
      </c>
      <c r="G519" s="17" t="s">
        <v>145</v>
      </c>
      <c r="H519" s="17" t="s">
        <v>126</v>
      </c>
      <c r="I519" s="17" t="s">
        <v>388</v>
      </c>
      <c r="J519" s="17"/>
      <c r="K519" s="17" t="s">
        <v>339</v>
      </c>
      <c r="L519" s="17" t="s">
        <v>339</v>
      </c>
      <c r="M519" s="17" t="s">
        <v>340</v>
      </c>
    </row>
    <row r="520" spans="1:13" ht="60" customHeight="1" x14ac:dyDescent="0.25">
      <c r="A520" s="17" t="s">
        <v>874</v>
      </c>
      <c r="B520" s="17" t="s">
        <v>507</v>
      </c>
      <c r="C520" s="17" t="s">
        <v>508</v>
      </c>
      <c r="D520" s="17" t="s">
        <v>338</v>
      </c>
      <c r="E520" s="17" t="s">
        <v>339</v>
      </c>
      <c r="F520" s="17" t="s">
        <v>338</v>
      </c>
      <c r="G520" s="17" t="s">
        <v>145</v>
      </c>
      <c r="H520" s="17" t="s">
        <v>126</v>
      </c>
      <c r="I520" s="17" t="s">
        <v>388</v>
      </c>
      <c r="J520" s="17"/>
      <c r="K520" s="17" t="s">
        <v>339</v>
      </c>
      <c r="L520" s="17" t="s">
        <v>339</v>
      </c>
      <c r="M520" s="17" t="s">
        <v>340</v>
      </c>
    </row>
    <row r="521" spans="1:13" ht="60" customHeight="1" x14ac:dyDescent="0.25">
      <c r="A521" s="17" t="s">
        <v>875</v>
      </c>
      <c r="B521" s="17" t="s">
        <v>507</v>
      </c>
      <c r="C521" s="17" t="s">
        <v>508</v>
      </c>
      <c r="D521" s="17" t="s">
        <v>338</v>
      </c>
      <c r="E521" s="17" t="s">
        <v>339</v>
      </c>
      <c r="F521" s="17" t="s">
        <v>338</v>
      </c>
      <c r="G521" s="17" t="s">
        <v>145</v>
      </c>
      <c r="H521" s="17" t="s">
        <v>126</v>
      </c>
      <c r="I521" s="17" t="s">
        <v>388</v>
      </c>
      <c r="J521" s="17"/>
      <c r="K521" s="17" t="s">
        <v>339</v>
      </c>
      <c r="L521" s="17" t="s">
        <v>339</v>
      </c>
      <c r="M521" s="17" t="s">
        <v>340</v>
      </c>
    </row>
    <row r="522" spans="1:13" ht="60" customHeight="1" x14ac:dyDescent="0.25">
      <c r="A522" s="17" t="s">
        <v>876</v>
      </c>
      <c r="B522" s="17" t="s">
        <v>507</v>
      </c>
      <c r="C522" s="17" t="s">
        <v>508</v>
      </c>
      <c r="D522" s="17" t="s">
        <v>338</v>
      </c>
      <c r="E522" s="17" t="s">
        <v>339</v>
      </c>
      <c r="F522" s="17" t="s">
        <v>338</v>
      </c>
      <c r="G522" s="17" t="s">
        <v>145</v>
      </c>
      <c r="H522" s="17" t="s">
        <v>126</v>
      </c>
      <c r="I522" s="17" t="s">
        <v>388</v>
      </c>
      <c r="J522" s="17"/>
      <c r="K522" s="17" t="s">
        <v>339</v>
      </c>
      <c r="L522" s="17" t="s">
        <v>339</v>
      </c>
      <c r="M522" s="17" t="s">
        <v>340</v>
      </c>
    </row>
    <row r="523" spans="1:13" ht="60" customHeight="1" x14ac:dyDescent="0.25">
      <c r="A523" s="17" t="s">
        <v>877</v>
      </c>
      <c r="B523" s="17" t="s">
        <v>507</v>
      </c>
      <c r="C523" s="17" t="s">
        <v>508</v>
      </c>
      <c r="D523" s="17" t="s">
        <v>338</v>
      </c>
      <c r="E523" s="17" t="s">
        <v>339</v>
      </c>
      <c r="F523" s="17" t="s">
        <v>338</v>
      </c>
      <c r="G523" s="17" t="s">
        <v>145</v>
      </c>
      <c r="H523" s="17" t="s">
        <v>126</v>
      </c>
      <c r="I523" s="17" t="s">
        <v>388</v>
      </c>
      <c r="J523" s="17"/>
      <c r="K523" s="17" t="s">
        <v>339</v>
      </c>
      <c r="L523" s="17" t="s">
        <v>339</v>
      </c>
      <c r="M523" s="17" t="s">
        <v>340</v>
      </c>
    </row>
    <row r="524" spans="1:13" ht="60" customHeight="1" x14ac:dyDescent="0.25">
      <c r="A524" s="17" t="s">
        <v>878</v>
      </c>
      <c r="B524" s="17" t="s">
        <v>507</v>
      </c>
      <c r="C524" s="17" t="s">
        <v>508</v>
      </c>
      <c r="D524" s="17" t="s">
        <v>338</v>
      </c>
      <c r="E524" s="17" t="s">
        <v>339</v>
      </c>
      <c r="F524" s="17" t="s">
        <v>338</v>
      </c>
      <c r="G524" s="17" t="s">
        <v>145</v>
      </c>
      <c r="H524" s="17" t="s">
        <v>126</v>
      </c>
      <c r="I524" s="17" t="s">
        <v>388</v>
      </c>
      <c r="J524" s="17"/>
      <c r="K524" s="17" t="s">
        <v>339</v>
      </c>
      <c r="L524" s="17" t="s">
        <v>339</v>
      </c>
      <c r="M524" s="17" t="s">
        <v>340</v>
      </c>
    </row>
    <row r="525" spans="1:13" ht="60" customHeight="1" x14ac:dyDescent="0.25">
      <c r="A525" s="17" t="s">
        <v>879</v>
      </c>
      <c r="B525" s="17" t="s">
        <v>507</v>
      </c>
      <c r="C525" s="17" t="s">
        <v>508</v>
      </c>
      <c r="D525" s="17" t="s">
        <v>338</v>
      </c>
      <c r="E525" s="17" t="s">
        <v>339</v>
      </c>
      <c r="F525" s="17" t="s">
        <v>338</v>
      </c>
      <c r="G525" s="17" t="s">
        <v>145</v>
      </c>
      <c r="H525" s="17" t="s">
        <v>126</v>
      </c>
      <c r="I525" s="17" t="s">
        <v>388</v>
      </c>
      <c r="J525" s="17"/>
      <c r="K525" s="17" t="s">
        <v>339</v>
      </c>
      <c r="L525" s="17" t="s">
        <v>339</v>
      </c>
      <c r="M525" s="17" t="s">
        <v>340</v>
      </c>
    </row>
    <row r="526" spans="1:13" ht="60" customHeight="1" x14ac:dyDescent="0.25">
      <c r="A526" s="17" t="s">
        <v>880</v>
      </c>
      <c r="B526" s="17" t="s">
        <v>507</v>
      </c>
      <c r="C526" s="17" t="s">
        <v>508</v>
      </c>
      <c r="D526" s="17" t="s">
        <v>338</v>
      </c>
      <c r="E526" s="17" t="s">
        <v>339</v>
      </c>
      <c r="F526" s="17" t="s">
        <v>338</v>
      </c>
      <c r="G526" s="17" t="s">
        <v>145</v>
      </c>
      <c r="H526" s="17" t="s">
        <v>126</v>
      </c>
      <c r="I526" s="17" t="s">
        <v>388</v>
      </c>
      <c r="J526" s="17"/>
      <c r="K526" s="17" t="s">
        <v>339</v>
      </c>
      <c r="L526" s="17" t="s">
        <v>339</v>
      </c>
      <c r="M526" s="17" t="s">
        <v>340</v>
      </c>
    </row>
    <row r="527" spans="1:13" ht="60" customHeight="1" x14ac:dyDescent="0.25">
      <c r="A527" s="17" t="s">
        <v>881</v>
      </c>
      <c r="B527" s="17" t="s">
        <v>507</v>
      </c>
      <c r="C527" s="17" t="s">
        <v>508</v>
      </c>
      <c r="D527" s="17" t="s">
        <v>338</v>
      </c>
      <c r="E527" s="17" t="s">
        <v>339</v>
      </c>
      <c r="F527" s="17" t="s">
        <v>338</v>
      </c>
      <c r="G527" s="17" t="s">
        <v>145</v>
      </c>
      <c r="H527" s="17" t="s">
        <v>126</v>
      </c>
      <c r="I527" s="17" t="s">
        <v>388</v>
      </c>
      <c r="J527" s="17"/>
      <c r="K527" s="17" t="s">
        <v>339</v>
      </c>
      <c r="L527" s="17" t="s">
        <v>339</v>
      </c>
      <c r="M527" s="17" t="s">
        <v>340</v>
      </c>
    </row>
    <row r="528" spans="1:13" ht="60" customHeight="1" x14ac:dyDescent="0.25">
      <c r="A528" s="17" t="s">
        <v>882</v>
      </c>
      <c r="B528" s="17" t="s">
        <v>507</v>
      </c>
      <c r="C528" s="17" t="s">
        <v>508</v>
      </c>
      <c r="D528" s="17" t="s">
        <v>338</v>
      </c>
      <c r="E528" s="17" t="s">
        <v>339</v>
      </c>
      <c r="F528" s="17" t="s">
        <v>338</v>
      </c>
      <c r="G528" s="17" t="s">
        <v>145</v>
      </c>
      <c r="H528" s="17" t="s">
        <v>126</v>
      </c>
      <c r="I528" s="17" t="s">
        <v>388</v>
      </c>
      <c r="J528" s="17"/>
      <c r="K528" s="17" t="s">
        <v>339</v>
      </c>
      <c r="L528" s="17" t="s">
        <v>339</v>
      </c>
      <c r="M528" s="17" t="s">
        <v>340</v>
      </c>
    </row>
    <row r="529" spans="1:13" ht="60" customHeight="1" x14ac:dyDescent="0.25">
      <c r="A529" s="17" t="s">
        <v>883</v>
      </c>
      <c r="B529" s="17" t="s">
        <v>507</v>
      </c>
      <c r="C529" s="17" t="s">
        <v>508</v>
      </c>
      <c r="D529" s="17" t="s">
        <v>338</v>
      </c>
      <c r="E529" s="17" t="s">
        <v>339</v>
      </c>
      <c r="F529" s="17" t="s">
        <v>338</v>
      </c>
      <c r="G529" s="17" t="s">
        <v>145</v>
      </c>
      <c r="H529" s="17" t="s">
        <v>126</v>
      </c>
      <c r="I529" s="17" t="s">
        <v>388</v>
      </c>
      <c r="J529" s="17"/>
      <c r="K529" s="17" t="s">
        <v>339</v>
      </c>
      <c r="L529" s="17" t="s">
        <v>339</v>
      </c>
      <c r="M529" s="17" t="s">
        <v>340</v>
      </c>
    </row>
    <row r="530" spans="1:13" ht="60" customHeight="1" x14ac:dyDescent="0.25">
      <c r="A530" s="17" t="s">
        <v>884</v>
      </c>
      <c r="B530" s="17" t="s">
        <v>507</v>
      </c>
      <c r="C530" s="17" t="s">
        <v>508</v>
      </c>
      <c r="D530" s="17" t="s">
        <v>338</v>
      </c>
      <c r="E530" s="17" t="s">
        <v>339</v>
      </c>
      <c r="F530" s="17" t="s">
        <v>338</v>
      </c>
      <c r="G530" s="17" t="s">
        <v>145</v>
      </c>
      <c r="H530" s="17" t="s">
        <v>126</v>
      </c>
      <c r="I530" s="17" t="s">
        <v>388</v>
      </c>
      <c r="J530" s="17"/>
      <c r="K530" s="17" t="s">
        <v>339</v>
      </c>
      <c r="L530" s="17" t="s">
        <v>339</v>
      </c>
      <c r="M530" s="17" t="s">
        <v>340</v>
      </c>
    </row>
    <row r="531" spans="1:13" ht="60" customHeight="1" x14ac:dyDescent="0.25">
      <c r="A531" s="17" t="s">
        <v>885</v>
      </c>
      <c r="B531" s="17" t="s">
        <v>507</v>
      </c>
      <c r="C531" s="17" t="s">
        <v>508</v>
      </c>
      <c r="D531" s="17" t="s">
        <v>338</v>
      </c>
      <c r="E531" s="17" t="s">
        <v>339</v>
      </c>
      <c r="F531" s="17" t="s">
        <v>338</v>
      </c>
      <c r="G531" s="17" t="s">
        <v>145</v>
      </c>
      <c r="H531" s="17" t="s">
        <v>126</v>
      </c>
      <c r="I531" s="17" t="s">
        <v>388</v>
      </c>
      <c r="J531" s="17"/>
      <c r="K531" s="17" t="s">
        <v>339</v>
      </c>
      <c r="L531" s="17" t="s">
        <v>339</v>
      </c>
      <c r="M531" s="17" t="s">
        <v>340</v>
      </c>
    </row>
    <row r="532" spans="1:13" ht="60" customHeight="1" x14ac:dyDescent="0.25">
      <c r="A532" s="17" t="s">
        <v>886</v>
      </c>
      <c r="B532" s="17" t="s">
        <v>507</v>
      </c>
      <c r="C532" s="17" t="s">
        <v>508</v>
      </c>
      <c r="D532" s="17" t="s">
        <v>338</v>
      </c>
      <c r="E532" s="17" t="s">
        <v>339</v>
      </c>
      <c r="F532" s="17" t="s">
        <v>338</v>
      </c>
      <c r="G532" s="17" t="s">
        <v>145</v>
      </c>
      <c r="H532" s="17" t="s">
        <v>126</v>
      </c>
      <c r="I532" s="17" t="s">
        <v>388</v>
      </c>
      <c r="J532" s="17"/>
      <c r="K532" s="17" t="s">
        <v>339</v>
      </c>
      <c r="L532" s="17" t="s">
        <v>339</v>
      </c>
      <c r="M532" s="17" t="s">
        <v>340</v>
      </c>
    </row>
    <row r="533" spans="1:13" ht="60" customHeight="1" x14ac:dyDescent="0.25">
      <c r="A533" s="17" t="s">
        <v>887</v>
      </c>
      <c r="B533" s="17" t="s">
        <v>507</v>
      </c>
      <c r="C533" s="17" t="s">
        <v>508</v>
      </c>
      <c r="D533" s="17" t="s">
        <v>338</v>
      </c>
      <c r="E533" s="17" t="s">
        <v>339</v>
      </c>
      <c r="F533" s="17" t="s">
        <v>338</v>
      </c>
      <c r="G533" s="17" t="s">
        <v>145</v>
      </c>
      <c r="H533" s="17" t="s">
        <v>126</v>
      </c>
      <c r="I533" s="17" t="s">
        <v>388</v>
      </c>
      <c r="J533" s="17"/>
      <c r="K533" s="17" t="s">
        <v>339</v>
      </c>
      <c r="L533" s="17" t="s">
        <v>339</v>
      </c>
      <c r="M533" s="17" t="s">
        <v>340</v>
      </c>
    </row>
    <row r="534" spans="1:13" ht="60" customHeight="1" x14ac:dyDescent="0.25">
      <c r="A534" s="17" t="s">
        <v>888</v>
      </c>
      <c r="B534" s="17" t="s">
        <v>507</v>
      </c>
      <c r="C534" s="17" t="s">
        <v>508</v>
      </c>
      <c r="D534" s="17" t="s">
        <v>338</v>
      </c>
      <c r="E534" s="17" t="s">
        <v>339</v>
      </c>
      <c r="F534" s="17" t="s">
        <v>338</v>
      </c>
      <c r="G534" s="17" t="s">
        <v>145</v>
      </c>
      <c r="H534" s="17" t="s">
        <v>126</v>
      </c>
      <c r="I534" s="17" t="s">
        <v>388</v>
      </c>
      <c r="J534" s="17"/>
      <c r="K534" s="17" t="s">
        <v>339</v>
      </c>
      <c r="L534" s="17" t="s">
        <v>339</v>
      </c>
      <c r="M534" s="17" t="s">
        <v>340</v>
      </c>
    </row>
    <row r="535" spans="1:13" ht="60" customHeight="1" x14ac:dyDescent="0.25">
      <c r="A535" s="17" t="s">
        <v>889</v>
      </c>
      <c r="B535" s="17" t="s">
        <v>507</v>
      </c>
      <c r="C535" s="17" t="s">
        <v>508</v>
      </c>
      <c r="D535" s="17" t="s">
        <v>338</v>
      </c>
      <c r="E535" s="17" t="s">
        <v>339</v>
      </c>
      <c r="F535" s="17" t="s">
        <v>338</v>
      </c>
      <c r="G535" s="17" t="s">
        <v>145</v>
      </c>
      <c r="H535" s="17" t="s">
        <v>126</v>
      </c>
      <c r="I535" s="17" t="s">
        <v>388</v>
      </c>
      <c r="J535" s="17"/>
      <c r="K535" s="17" t="s">
        <v>339</v>
      </c>
      <c r="L535" s="17" t="s">
        <v>339</v>
      </c>
      <c r="M535" s="17" t="s">
        <v>340</v>
      </c>
    </row>
    <row r="536" spans="1:13" ht="60" customHeight="1" x14ac:dyDescent="0.25">
      <c r="A536" s="17" t="s">
        <v>890</v>
      </c>
      <c r="B536" s="17" t="s">
        <v>507</v>
      </c>
      <c r="C536" s="17" t="s">
        <v>508</v>
      </c>
      <c r="D536" s="17" t="s">
        <v>338</v>
      </c>
      <c r="E536" s="17" t="s">
        <v>339</v>
      </c>
      <c r="F536" s="17" t="s">
        <v>338</v>
      </c>
      <c r="G536" s="17" t="s">
        <v>145</v>
      </c>
      <c r="H536" s="17" t="s">
        <v>126</v>
      </c>
      <c r="I536" s="17" t="s">
        <v>388</v>
      </c>
      <c r="J536" s="17"/>
      <c r="K536" s="17" t="s">
        <v>339</v>
      </c>
      <c r="L536" s="17" t="s">
        <v>339</v>
      </c>
      <c r="M536" s="17" t="s">
        <v>340</v>
      </c>
    </row>
    <row r="537" spans="1:13" ht="60" customHeight="1" x14ac:dyDescent="0.25">
      <c r="A537" s="17" t="s">
        <v>891</v>
      </c>
      <c r="B537" s="17" t="s">
        <v>507</v>
      </c>
      <c r="C537" s="17" t="s">
        <v>508</v>
      </c>
      <c r="D537" s="17" t="s">
        <v>338</v>
      </c>
      <c r="E537" s="17" t="s">
        <v>339</v>
      </c>
      <c r="F537" s="17" t="s">
        <v>338</v>
      </c>
      <c r="G537" s="17" t="s">
        <v>145</v>
      </c>
      <c r="H537" s="17" t="s">
        <v>126</v>
      </c>
      <c r="I537" s="17" t="s">
        <v>388</v>
      </c>
      <c r="J537" s="17"/>
      <c r="K537" s="17" t="s">
        <v>339</v>
      </c>
      <c r="L537" s="17" t="s">
        <v>339</v>
      </c>
      <c r="M537" s="17" t="s">
        <v>340</v>
      </c>
    </row>
    <row r="538" spans="1:13" ht="60" customHeight="1" x14ac:dyDescent="0.25">
      <c r="A538" s="17" t="s">
        <v>892</v>
      </c>
      <c r="B538" s="17" t="s">
        <v>507</v>
      </c>
      <c r="C538" s="17" t="s">
        <v>508</v>
      </c>
      <c r="D538" s="17" t="s">
        <v>338</v>
      </c>
      <c r="E538" s="17" t="s">
        <v>339</v>
      </c>
      <c r="F538" s="17" t="s">
        <v>338</v>
      </c>
      <c r="G538" s="17" t="s">
        <v>145</v>
      </c>
      <c r="H538" s="17" t="s">
        <v>126</v>
      </c>
      <c r="I538" s="17" t="s">
        <v>388</v>
      </c>
      <c r="J538" s="17"/>
      <c r="K538" s="17" t="s">
        <v>339</v>
      </c>
      <c r="L538" s="17" t="s">
        <v>338</v>
      </c>
      <c r="M538" s="17" t="s">
        <v>340</v>
      </c>
    </row>
    <row r="539" spans="1:13" ht="60" customHeight="1" x14ac:dyDescent="0.25">
      <c r="A539" s="17" t="s">
        <v>893</v>
      </c>
      <c r="B539" s="17" t="s">
        <v>507</v>
      </c>
      <c r="C539" s="17" t="s">
        <v>508</v>
      </c>
      <c r="D539" s="17" t="s">
        <v>338</v>
      </c>
      <c r="E539" s="17" t="s">
        <v>339</v>
      </c>
      <c r="F539" s="17" t="s">
        <v>338</v>
      </c>
      <c r="G539" s="17" t="s">
        <v>145</v>
      </c>
      <c r="H539" s="17" t="s">
        <v>126</v>
      </c>
      <c r="I539" s="17" t="s">
        <v>388</v>
      </c>
      <c r="J539" s="17"/>
      <c r="K539" s="17" t="s">
        <v>339</v>
      </c>
      <c r="L539" s="17" t="s">
        <v>338</v>
      </c>
      <c r="M539" s="17" t="s">
        <v>340</v>
      </c>
    </row>
    <row r="540" spans="1:13" ht="60" customHeight="1" x14ac:dyDescent="0.25">
      <c r="A540" s="17" t="s">
        <v>894</v>
      </c>
      <c r="B540" s="17" t="s">
        <v>507</v>
      </c>
      <c r="C540" s="17" t="s">
        <v>508</v>
      </c>
      <c r="D540" s="17" t="s">
        <v>338</v>
      </c>
      <c r="E540" s="17" t="s">
        <v>339</v>
      </c>
      <c r="F540" s="17" t="s">
        <v>338</v>
      </c>
      <c r="G540" s="17" t="s">
        <v>145</v>
      </c>
      <c r="H540" s="17" t="s">
        <v>126</v>
      </c>
      <c r="I540" s="17" t="s">
        <v>388</v>
      </c>
      <c r="J540" s="17"/>
      <c r="K540" s="17" t="s">
        <v>339</v>
      </c>
      <c r="L540" s="17" t="s">
        <v>338</v>
      </c>
      <c r="M540" s="17" t="s">
        <v>340</v>
      </c>
    </row>
    <row r="541" spans="1:13" ht="60" customHeight="1" x14ac:dyDescent="0.25">
      <c r="A541" s="17" t="s">
        <v>895</v>
      </c>
      <c r="B541" s="17" t="s">
        <v>507</v>
      </c>
      <c r="C541" s="17" t="s">
        <v>508</v>
      </c>
      <c r="D541" s="17" t="s">
        <v>338</v>
      </c>
      <c r="E541" s="17" t="s">
        <v>339</v>
      </c>
      <c r="F541" s="17" t="s">
        <v>338</v>
      </c>
      <c r="G541" s="17" t="s">
        <v>145</v>
      </c>
      <c r="H541" s="17" t="s">
        <v>126</v>
      </c>
      <c r="I541" s="17" t="s">
        <v>388</v>
      </c>
      <c r="J541" s="17"/>
      <c r="K541" s="17" t="s">
        <v>339</v>
      </c>
      <c r="L541" s="17" t="s">
        <v>338</v>
      </c>
      <c r="M541" s="17" t="s">
        <v>340</v>
      </c>
    </row>
    <row r="542" spans="1:13" ht="60" customHeight="1" x14ac:dyDescent="0.25">
      <c r="A542" s="17" t="s">
        <v>896</v>
      </c>
      <c r="B542" s="17" t="s">
        <v>507</v>
      </c>
      <c r="C542" s="17" t="s">
        <v>508</v>
      </c>
      <c r="D542" s="17" t="s">
        <v>338</v>
      </c>
      <c r="E542" s="17" t="s">
        <v>339</v>
      </c>
      <c r="F542" s="17" t="s">
        <v>338</v>
      </c>
      <c r="G542" s="17" t="s">
        <v>145</v>
      </c>
      <c r="H542" s="17" t="s">
        <v>126</v>
      </c>
      <c r="I542" s="17" t="s">
        <v>388</v>
      </c>
      <c r="J542" s="17"/>
      <c r="K542" s="17" t="s">
        <v>339</v>
      </c>
      <c r="L542" s="17" t="s">
        <v>338</v>
      </c>
      <c r="M542" s="17" t="s">
        <v>340</v>
      </c>
    </row>
    <row r="543" spans="1:13" ht="60" customHeight="1" x14ac:dyDescent="0.25">
      <c r="A543" s="17" t="s">
        <v>897</v>
      </c>
      <c r="B543" s="17" t="s">
        <v>507</v>
      </c>
      <c r="C543" s="17" t="s">
        <v>508</v>
      </c>
      <c r="D543" s="17" t="s">
        <v>338</v>
      </c>
      <c r="E543" s="17" t="s">
        <v>339</v>
      </c>
      <c r="F543" s="17" t="s">
        <v>338</v>
      </c>
      <c r="G543" s="17" t="s">
        <v>145</v>
      </c>
      <c r="H543" s="17" t="s">
        <v>126</v>
      </c>
      <c r="I543" s="17" t="s">
        <v>388</v>
      </c>
      <c r="J543" s="17"/>
      <c r="K543" s="17" t="s">
        <v>339</v>
      </c>
      <c r="L543" s="17" t="s">
        <v>338</v>
      </c>
      <c r="M543" s="17" t="s">
        <v>340</v>
      </c>
    </row>
    <row r="544" spans="1:13" ht="60" customHeight="1" x14ac:dyDescent="0.25">
      <c r="A544" s="17" t="s">
        <v>898</v>
      </c>
      <c r="B544" s="17" t="s">
        <v>507</v>
      </c>
      <c r="C544" s="17" t="s">
        <v>508</v>
      </c>
      <c r="D544" s="17" t="s">
        <v>338</v>
      </c>
      <c r="E544" s="17" t="s">
        <v>339</v>
      </c>
      <c r="F544" s="17" t="s">
        <v>338</v>
      </c>
      <c r="G544" s="17" t="s">
        <v>145</v>
      </c>
      <c r="H544" s="17" t="s">
        <v>126</v>
      </c>
      <c r="I544" s="17" t="s">
        <v>388</v>
      </c>
      <c r="J544" s="17"/>
      <c r="K544" s="17" t="s">
        <v>339</v>
      </c>
      <c r="L544" s="17" t="s">
        <v>338</v>
      </c>
      <c r="M544" s="17" t="s">
        <v>340</v>
      </c>
    </row>
    <row r="545" spans="1:13" ht="60" customHeight="1" x14ac:dyDescent="0.25">
      <c r="A545" s="17" t="s">
        <v>899</v>
      </c>
      <c r="B545" s="17" t="s">
        <v>507</v>
      </c>
      <c r="C545" s="17" t="s">
        <v>508</v>
      </c>
      <c r="D545" s="17" t="s">
        <v>338</v>
      </c>
      <c r="E545" s="17" t="s">
        <v>339</v>
      </c>
      <c r="F545" s="17" t="s">
        <v>338</v>
      </c>
      <c r="G545" s="17" t="s">
        <v>145</v>
      </c>
      <c r="H545" s="17" t="s">
        <v>126</v>
      </c>
      <c r="I545" s="17" t="s">
        <v>388</v>
      </c>
      <c r="J545" s="17"/>
      <c r="K545" s="17" t="s">
        <v>339</v>
      </c>
      <c r="L545" s="17" t="s">
        <v>338</v>
      </c>
      <c r="M545" s="17" t="s">
        <v>340</v>
      </c>
    </row>
    <row r="546" spans="1:13" ht="60" customHeight="1" x14ac:dyDescent="0.25">
      <c r="A546" s="17" t="s">
        <v>900</v>
      </c>
      <c r="B546" s="17" t="s">
        <v>507</v>
      </c>
      <c r="C546" s="17" t="s">
        <v>508</v>
      </c>
      <c r="D546" s="17" t="s">
        <v>338</v>
      </c>
      <c r="E546" s="17" t="s">
        <v>339</v>
      </c>
      <c r="F546" s="17" t="s">
        <v>338</v>
      </c>
      <c r="G546" s="17" t="s">
        <v>145</v>
      </c>
      <c r="H546" s="17" t="s">
        <v>126</v>
      </c>
      <c r="I546" s="17" t="s">
        <v>388</v>
      </c>
      <c r="J546" s="17"/>
      <c r="K546" s="17" t="s">
        <v>339</v>
      </c>
      <c r="L546" s="17" t="s">
        <v>338</v>
      </c>
      <c r="M546" s="17" t="s">
        <v>340</v>
      </c>
    </row>
    <row r="547" spans="1:13" ht="60" customHeight="1" x14ac:dyDescent="0.25">
      <c r="A547" s="17" t="s">
        <v>901</v>
      </c>
      <c r="B547" s="17" t="s">
        <v>507</v>
      </c>
      <c r="C547" s="17" t="s">
        <v>508</v>
      </c>
      <c r="D547" s="17" t="s">
        <v>338</v>
      </c>
      <c r="E547" s="17" t="s">
        <v>339</v>
      </c>
      <c r="F547" s="17" t="s">
        <v>338</v>
      </c>
      <c r="G547" s="17" t="s">
        <v>145</v>
      </c>
      <c r="H547" s="17" t="s">
        <v>126</v>
      </c>
      <c r="I547" s="17" t="s">
        <v>388</v>
      </c>
      <c r="J547" s="17"/>
      <c r="K547" s="17" t="s">
        <v>339</v>
      </c>
      <c r="L547" s="17" t="s">
        <v>338</v>
      </c>
      <c r="M547" s="17" t="s">
        <v>340</v>
      </c>
    </row>
    <row r="548" spans="1:13" ht="60" customHeight="1" x14ac:dyDescent="0.25">
      <c r="A548" s="17" t="s">
        <v>902</v>
      </c>
      <c r="B548" s="17" t="s">
        <v>507</v>
      </c>
      <c r="C548" s="17" t="s">
        <v>508</v>
      </c>
      <c r="D548" s="17" t="s">
        <v>338</v>
      </c>
      <c r="E548" s="17" t="s">
        <v>339</v>
      </c>
      <c r="F548" s="17" t="s">
        <v>338</v>
      </c>
      <c r="G548" s="17" t="s">
        <v>145</v>
      </c>
      <c r="H548" s="17" t="s">
        <v>126</v>
      </c>
      <c r="I548" s="17" t="s">
        <v>388</v>
      </c>
      <c r="J548" s="17"/>
      <c r="K548" s="17" t="s">
        <v>339</v>
      </c>
      <c r="L548" s="17" t="s">
        <v>338</v>
      </c>
      <c r="M548" s="17" t="s">
        <v>340</v>
      </c>
    </row>
    <row r="549" spans="1:13" ht="60" customHeight="1" x14ac:dyDescent="0.25">
      <c r="A549" s="17" t="s">
        <v>903</v>
      </c>
      <c r="B549" s="17" t="s">
        <v>507</v>
      </c>
      <c r="C549" s="17" t="s">
        <v>508</v>
      </c>
      <c r="D549" s="17" t="s">
        <v>338</v>
      </c>
      <c r="E549" s="17" t="s">
        <v>339</v>
      </c>
      <c r="F549" s="17" t="s">
        <v>338</v>
      </c>
      <c r="G549" s="17" t="s">
        <v>145</v>
      </c>
      <c r="H549" s="17" t="s">
        <v>126</v>
      </c>
      <c r="I549" s="17" t="s">
        <v>388</v>
      </c>
      <c r="J549" s="17"/>
      <c r="K549" s="17" t="s">
        <v>339</v>
      </c>
      <c r="L549" s="17" t="s">
        <v>338</v>
      </c>
      <c r="M549" s="17" t="s">
        <v>340</v>
      </c>
    </row>
    <row r="550" spans="1:13" ht="60" customHeight="1" x14ac:dyDescent="0.25">
      <c r="A550" s="17" t="s">
        <v>904</v>
      </c>
      <c r="B550" s="17" t="s">
        <v>507</v>
      </c>
      <c r="C550" s="17" t="s">
        <v>508</v>
      </c>
      <c r="D550" s="17" t="s">
        <v>338</v>
      </c>
      <c r="E550" s="17" t="s">
        <v>339</v>
      </c>
      <c r="F550" s="17" t="s">
        <v>338</v>
      </c>
      <c r="G550" s="17" t="s">
        <v>145</v>
      </c>
      <c r="H550" s="17" t="s">
        <v>126</v>
      </c>
      <c r="I550" s="17" t="s">
        <v>388</v>
      </c>
      <c r="J550" s="17"/>
      <c r="K550" s="17" t="s">
        <v>339</v>
      </c>
      <c r="L550" s="17" t="s">
        <v>338</v>
      </c>
      <c r="M550" s="17" t="s">
        <v>340</v>
      </c>
    </row>
    <row r="551" spans="1:13" ht="60" customHeight="1" x14ac:dyDescent="0.25">
      <c r="A551" s="17" t="s">
        <v>905</v>
      </c>
      <c r="B551" s="17" t="s">
        <v>507</v>
      </c>
      <c r="C551" s="17" t="s">
        <v>508</v>
      </c>
      <c r="D551" s="17" t="s">
        <v>338</v>
      </c>
      <c r="E551" s="17" t="s">
        <v>339</v>
      </c>
      <c r="F551" s="17" t="s">
        <v>338</v>
      </c>
      <c r="G551" s="17" t="s">
        <v>145</v>
      </c>
      <c r="H551" s="17" t="s">
        <v>126</v>
      </c>
      <c r="I551" s="17" t="s">
        <v>388</v>
      </c>
      <c r="J551" s="17"/>
      <c r="K551" s="17" t="s">
        <v>339</v>
      </c>
      <c r="L551" s="17" t="s">
        <v>338</v>
      </c>
      <c r="M551" s="17" t="s">
        <v>340</v>
      </c>
    </row>
    <row r="552" spans="1:13" ht="60" customHeight="1" x14ac:dyDescent="0.25">
      <c r="A552" s="17" t="s">
        <v>906</v>
      </c>
      <c r="B552" s="17" t="s">
        <v>507</v>
      </c>
      <c r="C552" s="17" t="s">
        <v>508</v>
      </c>
      <c r="D552" s="17" t="s">
        <v>338</v>
      </c>
      <c r="E552" s="17" t="s">
        <v>339</v>
      </c>
      <c r="F552" s="17" t="s">
        <v>338</v>
      </c>
      <c r="G552" s="17" t="s">
        <v>145</v>
      </c>
      <c r="H552" s="17" t="s">
        <v>126</v>
      </c>
      <c r="I552" s="17" t="s">
        <v>388</v>
      </c>
      <c r="J552" s="17"/>
      <c r="K552" s="17" t="s">
        <v>339</v>
      </c>
      <c r="L552" s="17" t="s">
        <v>338</v>
      </c>
      <c r="M552" s="17" t="s">
        <v>340</v>
      </c>
    </row>
    <row r="553" spans="1:13" ht="60" customHeight="1" x14ac:dyDescent="0.25">
      <c r="A553" s="17" t="s">
        <v>907</v>
      </c>
      <c r="B553" s="17" t="s">
        <v>507</v>
      </c>
      <c r="C553" s="17" t="s">
        <v>508</v>
      </c>
      <c r="D553" s="17" t="s">
        <v>338</v>
      </c>
      <c r="E553" s="17" t="s">
        <v>339</v>
      </c>
      <c r="F553" s="17" t="s">
        <v>338</v>
      </c>
      <c r="G553" s="17" t="s">
        <v>145</v>
      </c>
      <c r="H553" s="17" t="s">
        <v>126</v>
      </c>
      <c r="I553" s="17" t="s">
        <v>388</v>
      </c>
      <c r="J553" s="17"/>
      <c r="K553" s="17" t="s">
        <v>339</v>
      </c>
      <c r="L553" s="17" t="s">
        <v>338</v>
      </c>
      <c r="M553" s="17" t="s">
        <v>340</v>
      </c>
    </row>
    <row r="554" spans="1:13" ht="60" customHeight="1" x14ac:dyDescent="0.25">
      <c r="A554" s="17" t="s">
        <v>908</v>
      </c>
      <c r="B554" s="17" t="s">
        <v>507</v>
      </c>
      <c r="C554" s="17" t="s">
        <v>508</v>
      </c>
      <c r="D554" s="17" t="s">
        <v>338</v>
      </c>
      <c r="E554" s="17" t="s">
        <v>339</v>
      </c>
      <c r="F554" s="17" t="s">
        <v>338</v>
      </c>
      <c r="G554" s="17" t="s">
        <v>145</v>
      </c>
      <c r="H554" s="17" t="s">
        <v>126</v>
      </c>
      <c r="I554" s="17" t="s">
        <v>388</v>
      </c>
      <c r="J554" s="17"/>
      <c r="K554" s="17" t="s">
        <v>339</v>
      </c>
      <c r="L554" s="17" t="s">
        <v>338</v>
      </c>
      <c r="M554" s="17" t="s">
        <v>340</v>
      </c>
    </row>
    <row r="555" spans="1:13" ht="60" customHeight="1" x14ac:dyDescent="0.25">
      <c r="A555" s="17" t="s">
        <v>909</v>
      </c>
      <c r="B555" s="17" t="s">
        <v>507</v>
      </c>
      <c r="C555" s="17" t="s">
        <v>508</v>
      </c>
      <c r="D555" s="17" t="s">
        <v>338</v>
      </c>
      <c r="E555" s="17" t="s">
        <v>339</v>
      </c>
      <c r="F555" s="17" t="s">
        <v>338</v>
      </c>
      <c r="G555" s="17" t="s">
        <v>145</v>
      </c>
      <c r="H555" s="17" t="s">
        <v>126</v>
      </c>
      <c r="I555" s="17" t="s">
        <v>388</v>
      </c>
      <c r="J555" s="17"/>
      <c r="K555" s="17" t="s">
        <v>339</v>
      </c>
      <c r="L555" s="17" t="s">
        <v>338</v>
      </c>
      <c r="M555" s="17" t="s">
        <v>340</v>
      </c>
    </row>
    <row r="556" spans="1:13" ht="60" customHeight="1" x14ac:dyDescent="0.25">
      <c r="A556" s="17" t="s">
        <v>910</v>
      </c>
      <c r="B556" s="17" t="s">
        <v>507</v>
      </c>
      <c r="C556" s="17" t="s">
        <v>508</v>
      </c>
      <c r="D556" s="17" t="s">
        <v>338</v>
      </c>
      <c r="E556" s="17" t="s">
        <v>339</v>
      </c>
      <c r="F556" s="17" t="s">
        <v>338</v>
      </c>
      <c r="G556" s="17" t="s">
        <v>145</v>
      </c>
      <c r="H556" s="17" t="s">
        <v>126</v>
      </c>
      <c r="I556" s="17" t="s">
        <v>388</v>
      </c>
      <c r="J556" s="17"/>
      <c r="K556" s="17" t="s">
        <v>339</v>
      </c>
      <c r="L556" s="17" t="s">
        <v>338</v>
      </c>
      <c r="M556" s="17" t="s">
        <v>340</v>
      </c>
    </row>
    <row r="557" spans="1:13" ht="60" customHeight="1" x14ac:dyDescent="0.25">
      <c r="A557" s="17" t="s">
        <v>911</v>
      </c>
      <c r="B557" s="17" t="s">
        <v>507</v>
      </c>
      <c r="C557" s="17" t="s">
        <v>508</v>
      </c>
      <c r="D557" s="17" t="s">
        <v>338</v>
      </c>
      <c r="E557" s="17" t="s">
        <v>339</v>
      </c>
      <c r="F557" s="17" t="s">
        <v>338</v>
      </c>
      <c r="G557" s="17" t="s">
        <v>145</v>
      </c>
      <c r="H557" s="17" t="s">
        <v>126</v>
      </c>
      <c r="I557" s="17" t="s">
        <v>388</v>
      </c>
      <c r="J557" s="17"/>
      <c r="K557" s="17" t="s">
        <v>339</v>
      </c>
      <c r="L557" s="17" t="s">
        <v>338</v>
      </c>
      <c r="M557" s="17" t="s">
        <v>340</v>
      </c>
    </row>
    <row r="558" spans="1:13" ht="60" customHeight="1" x14ac:dyDescent="0.25">
      <c r="A558" s="17" t="s">
        <v>912</v>
      </c>
      <c r="B558" s="17" t="s">
        <v>507</v>
      </c>
      <c r="C558" s="17" t="s">
        <v>508</v>
      </c>
      <c r="D558" s="17" t="s">
        <v>338</v>
      </c>
      <c r="E558" s="17" t="s">
        <v>339</v>
      </c>
      <c r="F558" s="17" t="s">
        <v>338</v>
      </c>
      <c r="G558" s="17" t="s">
        <v>145</v>
      </c>
      <c r="H558" s="17" t="s">
        <v>126</v>
      </c>
      <c r="I558" s="17" t="s">
        <v>388</v>
      </c>
      <c r="J558" s="17"/>
      <c r="K558" s="17" t="s">
        <v>339</v>
      </c>
      <c r="L558" s="17" t="s">
        <v>338</v>
      </c>
      <c r="M558" s="17" t="s">
        <v>340</v>
      </c>
    </row>
    <row r="559" spans="1:13" ht="60" customHeight="1" x14ac:dyDescent="0.25">
      <c r="A559" s="17" t="s">
        <v>913</v>
      </c>
      <c r="B559" s="17" t="s">
        <v>507</v>
      </c>
      <c r="C559" s="17" t="s">
        <v>681</v>
      </c>
      <c r="D559" s="17" t="s">
        <v>338</v>
      </c>
      <c r="E559" s="17" t="s">
        <v>339</v>
      </c>
      <c r="F559" s="17" t="s">
        <v>338</v>
      </c>
      <c r="G559" s="17" t="s">
        <v>145</v>
      </c>
      <c r="H559" s="17" t="s">
        <v>126</v>
      </c>
      <c r="I559" s="17" t="s">
        <v>388</v>
      </c>
      <c r="J559" s="17"/>
      <c r="K559" s="17" t="s">
        <v>339</v>
      </c>
      <c r="L559" s="17" t="s">
        <v>338</v>
      </c>
      <c r="M559" s="17" t="s">
        <v>340</v>
      </c>
    </row>
    <row r="560" spans="1:13" ht="60" customHeight="1" x14ac:dyDescent="0.25">
      <c r="A560" s="17" t="s">
        <v>914</v>
      </c>
      <c r="B560" s="17" t="s">
        <v>507</v>
      </c>
      <c r="C560" s="17" t="s">
        <v>637</v>
      </c>
      <c r="D560" s="17" t="s">
        <v>338</v>
      </c>
      <c r="E560" s="17" t="s">
        <v>339</v>
      </c>
      <c r="F560" s="17" t="s">
        <v>338</v>
      </c>
      <c r="G560" s="17" t="s">
        <v>145</v>
      </c>
      <c r="H560" s="17" t="s">
        <v>126</v>
      </c>
      <c r="I560" s="17" t="s">
        <v>388</v>
      </c>
      <c r="J560" s="17"/>
      <c r="K560" s="17" t="s">
        <v>339</v>
      </c>
      <c r="L560" s="17" t="s">
        <v>338</v>
      </c>
      <c r="M560" s="17" t="s">
        <v>340</v>
      </c>
    </row>
    <row r="561" spans="1:13" ht="60" customHeight="1" x14ac:dyDescent="0.25">
      <c r="A561" s="17" t="s">
        <v>915</v>
      </c>
      <c r="B561" s="17" t="s">
        <v>507</v>
      </c>
      <c r="C561" s="17" t="s">
        <v>681</v>
      </c>
      <c r="D561" s="17" t="s">
        <v>338</v>
      </c>
      <c r="E561" s="17" t="s">
        <v>339</v>
      </c>
      <c r="F561" s="17" t="s">
        <v>338</v>
      </c>
      <c r="G561" s="17" t="s">
        <v>145</v>
      </c>
      <c r="H561" s="17" t="s">
        <v>126</v>
      </c>
      <c r="I561" s="17" t="s">
        <v>388</v>
      </c>
      <c r="J561" s="17"/>
      <c r="K561" s="17" t="s">
        <v>339</v>
      </c>
      <c r="L561" s="17" t="s">
        <v>338</v>
      </c>
      <c r="M561" s="17" t="s">
        <v>340</v>
      </c>
    </row>
    <row r="562" spans="1:13" ht="60" customHeight="1" x14ac:dyDescent="0.25">
      <c r="A562" s="17" t="s">
        <v>916</v>
      </c>
      <c r="B562" s="17" t="s">
        <v>507</v>
      </c>
      <c r="C562" s="17" t="s">
        <v>508</v>
      </c>
      <c r="D562" s="17" t="s">
        <v>338</v>
      </c>
      <c r="E562" s="17" t="s">
        <v>339</v>
      </c>
      <c r="F562" s="17" t="s">
        <v>338</v>
      </c>
      <c r="G562" s="17" t="s">
        <v>145</v>
      </c>
      <c r="H562" s="17" t="s">
        <v>126</v>
      </c>
      <c r="I562" s="17" t="s">
        <v>388</v>
      </c>
      <c r="J562" s="17"/>
      <c r="K562" s="17" t="s">
        <v>339</v>
      </c>
      <c r="L562" s="17" t="s">
        <v>338</v>
      </c>
      <c r="M562" s="17" t="s">
        <v>340</v>
      </c>
    </row>
    <row r="563" spans="1:13" ht="60" customHeight="1" x14ac:dyDescent="0.25">
      <c r="A563" s="17" t="s">
        <v>917</v>
      </c>
      <c r="B563" s="17" t="s">
        <v>507</v>
      </c>
      <c r="C563" s="17" t="s">
        <v>508</v>
      </c>
      <c r="D563" s="17" t="s">
        <v>338</v>
      </c>
      <c r="E563" s="17" t="s">
        <v>339</v>
      </c>
      <c r="F563" s="17" t="s">
        <v>338</v>
      </c>
      <c r="G563" s="17" t="s">
        <v>145</v>
      </c>
      <c r="H563" s="17" t="s">
        <v>126</v>
      </c>
      <c r="I563" s="17" t="s">
        <v>388</v>
      </c>
      <c r="J563" s="17"/>
      <c r="K563" s="17" t="s">
        <v>339</v>
      </c>
      <c r="L563" s="17" t="s">
        <v>338</v>
      </c>
      <c r="M563" s="17" t="s">
        <v>340</v>
      </c>
    </row>
    <row r="564" spans="1:13" ht="60" customHeight="1" x14ac:dyDescent="0.25">
      <c r="A564" s="17" t="s">
        <v>918</v>
      </c>
      <c r="B564" s="17" t="s">
        <v>507</v>
      </c>
      <c r="C564" s="17" t="s">
        <v>508</v>
      </c>
      <c r="D564" s="17" t="s">
        <v>338</v>
      </c>
      <c r="E564" s="17" t="s">
        <v>339</v>
      </c>
      <c r="F564" s="17" t="s">
        <v>338</v>
      </c>
      <c r="G564" s="17" t="s">
        <v>145</v>
      </c>
      <c r="H564" s="17" t="s">
        <v>126</v>
      </c>
      <c r="I564" s="17" t="s">
        <v>388</v>
      </c>
      <c r="J564" s="17"/>
      <c r="K564" s="17" t="s">
        <v>339</v>
      </c>
      <c r="L564" s="17" t="s">
        <v>338</v>
      </c>
      <c r="M564" s="17" t="s">
        <v>340</v>
      </c>
    </row>
    <row r="565" spans="1:13" ht="60" customHeight="1" x14ac:dyDescent="0.25">
      <c r="A565" s="17" t="s">
        <v>919</v>
      </c>
      <c r="B565" s="17" t="s">
        <v>507</v>
      </c>
      <c r="C565" s="17" t="s">
        <v>508</v>
      </c>
      <c r="D565" s="17" t="s">
        <v>338</v>
      </c>
      <c r="E565" s="17" t="s">
        <v>339</v>
      </c>
      <c r="F565" s="17" t="s">
        <v>338</v>
      </c>
      <c r="G565" s="17" t="s">
        <v>145</v>
      </c>
      <c r="H565" s="17" t="s">
        <v>126</v>
      </c>
      <c r="I565" s="17" t="s">
        <v>388</v>
      </c>
      <c r="J565" s="17"/>
      <c r="K565" s="17" t="s">
        <v>339</v>
      </c>
      <c r="L565" s="17" t="s">
        <v>338</v>
      </c>
      <c r="M565" s="17" t="s">
        <v>340</v>
      </c>
    </row>
    <row r="566" spans="1:13" ht="60" customHeight="1" x14ac:dyDescent="0.25">
      <c r="A566" s="17" t="s">
        <v>920</v>
      </c>
      <c r="B566" s="17" t="s">
        <v>507</v>
      </c>
      <c r="C566" s="17" t="s">
        <v>508</v>
      </c>
      <c r="D566" s="17" t="s">
        <v>338</v>
      </c>
      <c r="E566" s="17" t="s">
        <v>339</v>
      </c>
      <c r="F566" s="17" t="s">
        <v>338</v>
      </c>
      <c r="G566" s="17" t="s">
        <v>145</v>
      </c>
      <c r="H566" s="17" t="s">
        <v>126</v>
      </c>
      <c r="I566" s="17" t="s">
        <v>388</v>
      </c>
      <c r="J566" s="17"/>
      <c r="K566" s="17" t="s">
        <v>339</v>
      </c>
      <c r="L566" s="17" t="s">
        <v>338</v>
      </c>
      <c r="M566" s="17" t="s">
        <v>340</v>
      </c>
    </row>
    <row r="567" spans="1:13" ht="60" customHeight="1" x14ac:dyDescent="0.25">
      <c r="A567" s="17" t="s">
        <v>921</v>
      </c>
      <c r="B567" s="17" t="s">
        <v>507</v>
      </c>
      <c r="C567" s="17" t="s">
        <v>508</v>
      </c>
      <c r="D567" s="17" t="s">
        <v>338</v>
      </c>
      <c r="E567" s="17" t="s">
        <v>339</v>
      </c>
      <c r="F567" s="17" t="s">
        <v>338</v>
      </c>
      <c r="G567" s="17" t="s">
        <v>145</v>
      </c>
      <c r="H567" s="17" t="s">
        <v>126</v>
      </c>
      <c r="I567" s="17" t="s">
        <v>388</v>
      </c>
      <c r="J567" s="17"/>
      <c r="K567" s="17" t="s">
        <v>339</v>
      </c>
      <c r="L567" s="17" t="s">
        <v>338</v>
      </c>
      <c r="M567" s="17" t="s">
        <v>340</v>
      </c>
    </row>
    <row r="568" spans="1:13" ht="60" customHeight="1" x14ac:dyDescent="0.25">
      <c r="A568" s="17" t="s">
        <v>922</v>
      </c>
      <c r="B568" s="17" t="s">
        <v>507</v>
      </c>
      <c r="C568" s="17" t="s">
        <v>508</v>
      </c>
      <c r="D568" s="17" t="s">
        <v>338</v>
      </c>
      <c r="E568" s="17" t="s">
        <v>339</v>
      </c>
      <c r="F568" s="17" t="s">
        <v>338</v>
      </c>
      <c r="G568" s="17" t="s">
        <v>145</v>
      </c>
      <c r="H568" s="17" t="s">
        <v>126</v>
      </c>
      <c r="I568" s="17" t="s">
        <v>388</v>
      </c>
      <c r="J568" s="17"/>
      <c r="K568" s="17" t="s">
        <v>339</v>
      </c>
      <c r="L568" s="17" t="s">
        <v>338</v>
      </c>
      <c r="M568" s="17" t="s">
        <v>340</v>
      </c>
    </row>
    <row r="569" spans="1:13" ht="60" customHeight="1" x14ac:dyDescent="0.25">
      <c r="A569" s="17" t="s">
        <v>923</v>
      </c>
      <c r="B569" s="17" t="s">
        <v>507</v>
      </c>
      <c r="C569" s="17" t="s">
        <v>508</v>
      </c>
      <c r="D569" s="17" t="s">
        <v>338</v>
      </c>
      <c r="E569" s="17" t="s">
        <v>339</v>
      </c>
      <c r="F569" s="17" t="s">
        <v>338</v>
      </c>
      <c r="G569" s="17" t="s">
        <v>145</v>
      </c>
      <c r="H569" s="17" t="s">
        <v>126</v>
      </c>
      <c r="I569" s="17" t="s">
        <v>388</v>
      </c>
      <c r="J569" s="17"/>
      <c r="K569" s="17" t="s">
        <v>339</v>
      </c>
      <c r="L569" s="17" t="s">
        <v>338</v>
      </c>
      <c r="M569" s="17" t="s">
        <v>340</v>
      </c>
    </row>
    <row r="570" spans="1:13" ht="60" customHeight="1" x14ac:dyDescent="0.25">
      <c r="A570" s="17" t="s">
        <v>924</v>
      </c>
      <c r="B570" s="17" t="s">
        <v>507</v>
      </c>
      <c r="C570" s="17" t="s">
        <v>508</v>
      </c>
      <c r="D570" s="17" t="s">
        <v>338</v>
      </c>
      <c r="E570" s="17" t="s">
        <v>339</v>
      </c>
      <c r="F570" s="17" t="s">
        <v>338</v>
      </c>
      <c r="G570" s="17" t="s">
        <v>145</v>
      </c>
      <c r="H570" s="17" t="s">
        <v>126</v>
      </c>
      <c r="I570" s="17" t="s">
        <v>388</v>
      </c>
      <c r="J570" s="17"/>
      <c r="K570" s="17" t="s">
        <v>339</v>
      </c>
      <c r="L570" s="17" t="s">
        <v>338</v>
      </c>
      <c r="M570" s="17" t="s">
        <v>340</v>
      </c>
    </row>
    <row r="571" spans="1:13" ht="60" customHeight="1" x14ac:dyDescent="0.25">
      <c r="A571" s="17" t="s">
        <v>925</v>
      </c>
      <c r="B571" s="17" t="s">
        <v>507</v>
      </c>
      <c r="C571" s="17" t="s">
        <v>508</v>
      </c>
      <c r="D571" s="17" t="s">
        <v>338</v>
      </c>
      <c r="E571" s="17" t="s">
        <v>339</v>
      </c>
      <c r="F571" s="17" t="s">
        <v>338</v>
      </c>
      <c r="G571" s="17" t="s">
        <v>145</v>
      </c>
      <c r="H571" s="17" t="s">
        <v>126</v>
      </c>
      <c r="I571" s="17" t="s">
        <v>388</v>
      </c>
      <c r="J571" s="17"/>
      <c r="K571" s="17" t="s">
        <v>339</v>
      </c>
      <c r="L571" s="17" t="s">
        <v>338</v>
      </c>
      <c r="M571" s="17" t="s">
        <v>340</v>
      </c>
    </row>
    <row r="572" spans="1:13" ht="60" customHeight="1" x14ac:dyDescent="0.25">
      <c r="A572" s="17" t="s">
        <v>926</v>
      </c>
      <c r="B572" s="17" t="s">
        <v>507</v>
      </c>
      <c r="C572" s="17" t="s">
        <v>681</v>
      </c>
      <c r="D572" s="17" t="s">
        <v>338</v>
      </c>
      <c r="E572" s="17" t="s">
        <v>339</v>
      </c>
      <c r="F572" s="17" t="s">
        <v>338</v>
      </c>
      <c r="G572" s="17" t="s">
        <v>145</v>
      </c>
      <c r="H572" s="17" t="s">
        <v>126</v>
      </c>
      <c r="I572" s="17" t="s">
        <v>388</v>
      </c>
      <c r="J572" s="17"/>
      <c r="K572" s="17" t="s">
        <v>339</v>
      </c>
      <c r="L572" s="17" t="s">
        <v>338</v>
      </c>
      <c r="M572" s="17" t="s">
        <v>340</v>
      </c>
    </row>
    <row r="573" spans="1:13" ht="60" customHeight="1" x14ac:dyDescent="0.25">
      <c r="A573" s="17" t="s">
        <v>927</v>
      </c>
      <c r="B573" s="17" t="s">
        <v>507</v>
      </c>
      <c r="C573" s="17" t="s">
        <v>681</v>
      </c>
      <c r="D573" s="17" t="s">
        <v>338</v>
      </c>
      <c r="E573" s="17" t="s">
        <v>339</v>
      </c>
      <c r="F573" s="17" t="s">
        <v>338</v>
      </c>
      <c r="G573" s="17" t="s">
        <v>145</v>
      </c>
      <c r="H573" s="17" t="s">
        <v>126</v>
      </c>
      <c r="I573" s="17" t="s">
        <v>388</v>
      </c>
      <c r="J573" s="17"/>
      <c r="K573" s="17" t="s">
        <v>339</v>
      </c>
      <c r="L573" s="17" t="s">
        <v>338</v>
      </c>
      <c r="M573" s="17" t="s">
        <v>340</v>
      </c>
    </row>
    <row r="574" spans="1:13" ht="60" customHeight="1" x14ac:dyDescent="0.25">
      <c r="A574" s="17" t="s">
        <v>928</v>
      </c>
      <c r="B574" s="17" t="s">
        <v>507</v>
      </c>
      <c r="C574" s="17" t="s">
        <v>508</v>
      </c>
      <c r="D574" s="17" t="s">
        <v>338</v>
      </c>
      <c r="E574" s="17" t="s">
        <v>339</v>
      </c>
      <c r="F574" s="17" t="s">
        <v>338</v>
      </c>
      <c r="G574" s="17" t="s">
        <v>145</v>
      </c>
      <c r="H574" s="17" t="s">
        <v>126</v>
      </c>
      <c r="I574" s="17" t="s">
        <v>388</v>
      </c>
      <c r="J574" s="17"/>
      <c r="K574" s="17" t="s">
        <v>339</v>
      </c>
      <c r="L574" s="17" t="s">
        <v>338</v>
      </c>
      <c r="M574" s="17" t="s">
        <v>340</v>
      </c>
    </row>
    <row r="575" spans="1:13" ht="60" customHeight="1" x14ac:dyDescent="0.25">
      <c r="A575" s="17" t="s">
        <v>929</v>
      </c>
      <c r="B575" s="17" t="s">
        <v>507</v>
      </c>
      <c r="C575" s="17" t="s">
        <v>508</v>
      </c>
      <c r="D575" s="17" t="s">
        <v>338</v>
      </c>
      <c r="E575" s="17" t="s">
        <v>339</v>
      </c>
      <c r="F575" s="17" t="s">
        <v>338</v>
      </c>
      <c r="G575" s="17" t="s">
        <v>145</v>
      </c>
      <c r="H575" s="17" t="s">
        <v>126</v>
      </c>
      <c r="I575" s="17" t="s">
        <v>388</v>
      </c>
      <c r="J575" s="17"/>
      <c r="K575" s="17" t="s">
        <v>339</v>
      </c>
      <c r="L575" s="17" t="s">
        <v>338</v>
      </c>
      <c r="M575" s="17" t="s">
        <v>340</v>
      </c>
    </row>
    <row r="576" spans="1:13" ht="60" customHeight="1" x14ac:dyDescent="0.25">
      <c r="A576" s="17" t="s">
        <v>930</v>
      </c>
      <c r="B576" s="17" t="s">
        <v>507</v>
      </c>
      <c r="C576" s="17" t="s">
        <v>508</v>
      </c>
      <c r="D576" s="17" t="s">
        <v>338</v>
      </c>
      <c r="E576" s="17" t="s">
        <v>339</v>
      </c>
      <c r="F576" s="17" t="s">
        <v>338</v>
      </c>
      <c r="G576" s="17" t="s">
        <v>145</v>
      </c>
      <c r="H576" s="17" t="s">
        <v>126</v>
      </c>
      <c r="I576" s="17" t="s">
        <v>388</v>
      </c>
      <c r="J576" s="17"/>
      <c r="K576" s="17" t="s">
        <v>339</v>
      </c>
      <c r="L576" s="17" t="s">
        <v>338</v>
      </c>
      <c r="M576" s="17" t="s">
        <v>340</v>
      </c>
    </row>
    <row r="577" spans="1:13" ht="60" customHeight="1" x14ac:dyDescent="0.25">
      <c r="A577" s="17" t="s">
        <v>931</v>
      </c>
      <c r="B577" s="17" t="s">
        <v>507</v>
      </c>
      <c r="C577" s="17" t="s">
        <v>508</v>
      </c>
      <c r="D577" s="17" t="s">
        <v>338</v>
      </c>
      <c r="E577" s="17" t="s">
        <v>339</v>
      </c>
      <c r="F577" s="17" t="s">
        <v>338</v>
      </c>
      <c r="G577" s="17" t="s">
        <v>145</v>
      </c>
      <c r="H577" s="17" t="s">
        <v>126</v>
      </c>
      <c r="I577" s="17" t="s">
        <v>388</v>
      </c>
      <c r="J577" s="17"/>
      <c r="K577" s="17" t="s">
        <v>339</v>
      </c>
      <c r="L577" s="17" t="s">
        <v>338</v>
      </c>
      <c r="M577" s="17" t="s">
        <v>340</v>
      </c>
    </row>
    <row r="578" spans="1:13" ht="60" customHeight="1" x14ac:dyDescent="0.25">
      <c r="A578" s="17" t="s">
        <v>932</v>
      </c>
      <c r="B578" s="17" t="s">
        <v>507</v>
      </c>
      <c r="C578" s="17" t="s">
        <v>681</v>
      </c>
      <c r="D578" s="17" t="s">
        <v>338</v>
      </c>
      <c r="E578" s="17" t="s">
        <v>339</v>
      </c>
      <c r="F578" s="17" t="s">
        <v>338</v>
      </c>
      <c r="G578" s="17" t="s">
        <v>145</v>
      </c>
      <c r="H578" s="17" t="s">
        <v>126</v>
      </c>
      <c r="I578" s="17" t="s">
        <v>388</v>
      </c>
      <c r="J578" s="17"/>
      <c r="K578" s="17" t="s">
        <v>339</v>
      </c>
      <c r="L578" s="17" t="s">
        <v>338</v>
      </c>
      <c r="M578" s="17" t="s">
        <v>340</v>
      </c>
    </row>
    <row r="579" spans="1:13" ht="60" customHeight="1" x14ac:dyDescent="0.25">
      <c r="A579" s="17" t="s">
        <v>933</v>
      </c>
      <c r="B579" s="17" t="s">
        <v>695</v>
      </c>
      <c r="C579" s="17" t="s">
        <v>842</v>
      </c>
      <c r="D579" s="17" t="s">
        <v>338</v>
      </c>
      <c r="E579" s="17" t="s">
        <v>339</v>
      </c>
      <c r="F579" s="17" t="s">
        <v>338</v>
      </c>
      <c r="G579" s="17"/>
      <c r="H579" s="17"/>
      <c r="I579" s="17" t="s">
        <v>697</v>
      </c>
      <c r="J579" s="17"/>
      <c r="K579" s="17" t="s">
        <v>338</v>
      </c>
      <c r="L579" s="17" t="s">
        <v>339</v>
      </c>
      <c r="M579" s="17" t="s">
        <v>340</v>
      </c>
    </row>
    <row r="580" spans="1:13" ht="60" customHeight="1" x14ac:dyDescent="0.25">
      <c r="A580" s="17" t="s">
        <v>934</v>
      </c>
      <c r="B580" s="17" t="s">
        <v>507</v>
      </c>
      <c r="C580" s="17" t="s">
        <v>508</v>
      </c>
      <c r="D580" s="17" t="s">
        <v>338</v>
      </c>
      <c r="E580" s="17" t="s">
        <v>339</v>
      </c>
      <c r="F580" s="17" t="s">
        <v>338</v>
      </c>
      <c r="G580" s="17" t="s">
        <v>145</v>
      </c>
      <c r="H580" s="17" t="s">
        <v>126</v>
      </c>
      <c r="I580" s="17" t="s">
        <v>388</v>
      </c>
      <c r="J580" s="17"/>
      <c r="K580" s="17" t="s">
        <v>339</v>
      </c>
      <c r="L580" s="17" t="s">
        <v>339</v>
      </c>
      <c r="M580" s="17" t="s">
        <v>340</v>
      </c>
    </row>
    <row r="581" spans="1:13" ht="60" customHeight="1" x14ac:dyDescent="0.25">
      <c r="A581" s="17" t="s">
        <v>935</v>
      </c>
      <c r="B581" s="17" t="s">
        <v>507</v>
      </c>
      <c r="C581" s="17" t="s">
        <v>508</v>
      </c>
      <c r="D581" s="17" t="s">
        <v>338</v>
      </c>
      <c r="E581" s="17" t="s">
        <v>339</v>
      </c>
      <c r="F581" s="17" t="s">
        <v>338</v>
      </c>
      <c r="G581" s="17" t="s">
        <v>145</v>
      </c>
      <c r="H581" s="17" t="s">
        <v>126</v>
      </c>
      <c r="I581" s="17" t="s">
        <v>388</v>
      </c>
      <c r="J581" s="17"/>
      <c r="K581" s="17" t="s">
        <v>339</v>
      </c>
      <c r="L581" s="17" t="s">
        <v>339</v>
      </c>
      <c r="M581" s="17" t="s">
        <v>340</v>
      </c>
    </row>
    <row r="582" spans="1:13" ht="60" customHeight="1" x14ac:dyDescent="0.25">
      <c r="A582" s="17" t="s">
        <v>936</v>
      </c>
      <c r="B582" s="17" t="s">
        <v>336</v>
      </c>
      <c r="C582" s="17" t="s">
        <v>387</v>
      </c>
      <c r="D582" s="17" t="s">
        <v>338</v>
      </c>
      <c r="E582" s="17" t="s">
        <v>339</v>
      </c>
      <c r="F582" s="17" t="s">
        <v>339</v>
      </c>
      <c r="G582" s="17" t="s">
        <v>107</v>
      </c>
      <c r="H582" s="17" t="s">
        <v>120</v>
      </c>
      <c r="I582" s="17" t="s">
        <v>388</v>
      </c>
      <c r="J582" s="17"/>
      <c r="K582" s="17" t="s">
        <v>339</v>
      </c>
      <c r="L582" s="17" t="s">
        <v>339</v>
      </c>
      <c r="M582" s="17" t="s">
        <v>340</v>
      </c>
    </row>
    <row r="583" spans="1:13" ht="60" customHeight="1" x14ac:dyDescent="0.25">
      <c r="A583" s="17" t="s">
        <v>937</v>
      </c>
      <c r="B583" s="17" t="s">
        <v>336</v>
      </c>
      <c r="C583" s="17" t="s">
        <v>624</v>
      </c>
      <c r="D583" s="17" t="s">
        <v>338</v>
      </c>
      <c r="E583" s="17" t="s">
        <v>339</v>
      </c>
      <c r="F583" s="17" t="s">
        <v>339</v>
      </c>
      <c r="G583" s="17" t="s">
        <v>107</v>
      </c>
      <c r="H583" s="17" t="s">
        <v>120</v>
      </c>
      <c r="I583" s="17" t="s">
        <v>388</v>
      </c>
      <c r="J583" s="17"/>
      <c r="K583" s="17" t="s">
        <v>339</v>
      </c>
      <c r="L583" s="17" t="s">
        <v>339</v>
      </c>
      <c r="M583" s="17" t="s">
        <v>340</v>
      </c>
    </row>
    <row r="584" spans="1:13" ht="60" customHeight="1" x14ac:dyDescent="0.25">
      <c r="A584" s="17" t="s">
        <v>938</v>
      </c>
      <c r="B584" s="17" t="s">
        <v>336</v>
      </c>
      <c r="C584" s="17" t="s">
        <v>387</v>
      </c>
      <c r="D584" s="17" t="s">
        <v>338</v>
      </c>
      <c r="E584" s="17" t="s">
        <v>339</v>
      </c>
      <c r="F584" s="17" t="s">
        <v>339</v>
      </c>
      <c r="G584" s="17" t="s">
        <v>107</v>
      </c>
      <c r="H584" s="17" t="s">
        <v>120</v>
      </c>
      <c r="I584" s="17" t="s">
        <v>388</v>
      </c>
      <c r="J584" s="17"/>
      <c r="K584" s="17" t="s">
        <v>339</v>
      </c>
      <c r="L584" s="17" t="s">
        <v>339</v>
      </c>
      <c r="M584" s="17" t="s">
        <v>340</v>
      </c>
    </row>
    <row r="585" spans="1:13" ht="60" customHeight="1" x14ac:dyDescent="0.25">
      <c r="A585" s="17" t="s">
        <v>939</v>
      </c>
      <c r="B585" s="17" t="s">
        <v>336</v>
      </c>
      <c r="C585" s="17" t="s">
        <v>387</v>
      </c>
      <c r="D585" s="17" t="s">
        <v>338</v>
      </c>
      <c r="E585" s="17" t="s">
        <v>339</v>
      </c>
      <c r="F585" s="17" t="s">
        <v>339</v>
      </c>
      <c r="G585" s="17" t="s">
        <v>107</v>
      </c>
      <c r="H585" s="17" t="s">
        <v>120</v>
      </c>
      <c r="I585" s="17" t="s">
        <v>388</v>
      </c>
      <c r="J585" s="17"/>
      <c r="K585" s="17" t="s">
        <v>339</v>
      </c>
      <c r="L585" s="17" t="s">
        <v>339</v>
      </c>
      <c r="M585" s="17" t="s">
        <v>340</v>
      </c>
    </row>
    <row r="586" spans="1:13" ht="60" customHeight="1" x14ac:dyDescent="0.25">
      <c r="A586" s="17" t="s">
        <v>940</v>
      </c>
      <c r="B586" s="17" t="s">
        <v>336</v>
      </c>
      <c r="C586" s="17" t="s">
        <v>387</v>
      </c>
      <c r="D586" s="17" t="s">
        <v>338</v>
      </c>
      <c r="E586" s="17" t="s">
        <v>339</v>
      </c>
      <c r="F586" s="17" t="s">
        <v>339</v>
      </c>
      <c r="G586" s="17" t="s">
        <v>107</v>
      </c>
      <c r="H586" s="17" t="s">
        <v>120</v>
      </c>
      <c r="I586" s="17" t="s">
        <v>388</v>
      </c>
      <c r="J586" s="17"/>
      <c r="K586" s="17" t="s">
        <v>339</v>
      </c>
      <c r="L586" s="17" t="s">
        <v>339</v>
      </c>
      <c r="M586" s="17" t="s">
        <v>340</v>
      </c>
    </row>
    <row r="587" spans="1:13" ht="60" customHeight="1" x14ac:dyDescent="0.25">
      <c r="A587" s="17" t="s">
        <v>941</v>
      </c>
      <c r="B587" s="17" t="s">
        <v>336</v>
      </c>
      <c r="C587" s="17" t="s">
        <v>387</v>
      </c>
      <c r="D587" s="17" t="s">
        <v>338</v>
      </c>
      <c r="E587" s="17" t="s">
        <v>339</v>
      </c>
      <c r="F587" s="17" t="s">
        <v>339</v>
      </c>
      <c r="G587" s="17" t="s">
        <v>107</v>
      </c>
      <c r="H587" s="17" t="s">
        <v>120</v>
      </c>
      <c r="I587" s="17" t="s">
        <v>388</v>
      </c>
      <c r="J587" s="17"/>
      <c r="K587" s="17" t="s">
        <v>339</v>
      </c>
      <c r="L587" s="17" t="s">
        <v>339</v>
      </c>
      <c r="M587" s="17" t="s">
        <v>340</v>
      </c>
    </row>
    <row r="588" spans="1:13" ht="60" customHeight="1" x14ac:dyDescent="0.25">
      <c r="A588" s="17" t="s">
        <v>942</v>
      </c>
      <c r="B588" s="17" t="s">
        <v>507</v>
      </c>
      <c r="C588" s="17" t="s">
        <v>508</v>
      </c>
      <c r="D588" s="17" t="s">
        <v>338</v>
      </c>
      <c r="E588" s="17" t="s">
        <v>339</v>
      </c>
      <c r="F588" s="17" t="s">
        <v>339</v>
      </c>
      <c r="G588" s="17" t="s">
        <v>145</v>
      </c>
      <c r="H588" s="17" t="s">
        <v>126</v>
      </c>
      <c r="I588" s="17" t="s">
        <v>388</v>
      </c>
      <c r="J588" s="17"/>
      <c r="K588" s="17" t="s">
        <v>339</v>
      </c>
      <c r="L588" s="17" t="s">
        <v>339</v>
      </c>
      <c r="M588" s="17" t="s">
        <v>340</v>
      </c>
    </row>
    <row r="589" spans="1:13" ht="60" customHeight="1" x14ac:dyDescent="0.25">
      <c r="A589" s="17" t="s">
        <v>943</v>
      </c>
      <c r="B589" s="17" t="s">
        <v>336</v>
      </c>
      <c r="C589" s="17" t="s">
        <v>387</v>
      </c>
      <c r="D589" s="17" t="s">
        <v>338</v>
      </c>
      <c r="E589" s="17" t="s">
        <v>339</v>
      </c>
      <c r="F589" s="17" t="s">
        <v>339</v>
      </c>
      <c r="G589" s="17" t="s">
        <v>107</v>
      </c>
      <c r="H589" s="17" t="s">
        <v>120</v>
      </c>
      <c r="I589" s="17" t="s">
        <v>388</v>
      </c>
      <c r="J589" s="17"/>
      <c r="K589" s="17" t="s">
        <v>339</v>
      </c>
      <c r="L589" s="17" t="s">
        <v>339</v>
      </c>
      <c r="M589" s="17" t="s">
        <v>340</v>
      </c>
    </row>
    <row r="590" spans="1:13" ht="60" customHeight="1" x14ac:dyDescent="0.25">
      <c r="A590" s="17" t="s">
        <v>944</v>
      </c>
      <c r="B590" s="17" t="s">
        <v>507</v>
      </c>
      <c r="C590" s="17" t="s">
        <v>508</v>
      </c>
      <c r="D590" s="17" t="s">
        <v>338</v>
      </c>
      <c r="E590" s="17" t="s">
        <v>339</v>
      </c>
      <c r="F590" s="17" t="s">
        <v>339</v>
      </c>
      <c r="G590" s="17" t="s">
        <v>145</v>
      </c>
      <c r="H590" s="17" t="s">
        <v>126</v>
      </c>
      <c r="I590" s="17" t="s">
        <v>388</v>
      </c>
      <c r="J590" s="17"/>
      <c r="K590" s="17" t="s">
        <v>339</v>
      </c>
      <c r="L590" s="17" t="s">
        <v>339</v>
      </c>
      <c r="M590" s="17" t="s">
        <v>340</v>
      </c>
    </row>
    <row r="591" spans="1:13" ht="60" customHeight="1" x14ac:dyDescent="0.25">
      <c r="A591" s="17" t="s">
        <v>945</v>
      </c>
      <c r="B591" s="17" t="s">
        <v>507</v>
      </c>
      <c r="C591" s="17" t="s">
        <v>508</v>
      </c>
      <c r="D591" s="17" t="s">
        <v>338</v>
      </c>
      <c r="E591" s="17" t="s">
        <v>339</v>
      </c>
      <c r="F591" s="17" t="s">
        <v>339</v>
      </c>
      <c r="G591" s="17" t="s">
        <v>145</v>
      </c>
      <c r="H591" s="17" t="s">
        <v>126</v>
      </c>
      <c r="I591" s="17" t="s">
        <v>388</v>
      </c>
      <c r="J591" s="17"/>
      <c r="K591" s="17" t="s">
        <v>339</v>
      </c>
      <c r="L591" s="17" t="s">
        <v>339</v>
      </c>
      <c r="M591" s="17" t="s">
        <v>340</v>
      </c>
    </row>
    <row r="592" spans="1:13" ht="60" customHeight="1" x14ac:dyDescent="0.25">
      <c r="A592" s="17" t="s">
        <v>946</v>
      </c>
      <c r="B592" s="17" t="s">
        <v>507</v>
      </c>
      <c r="C592" s="17" t="s">
        <v>508</v>
      </c>
      <c r="D592" s="17" t="s">
        <v>338</v>
      </c>
      <c r="E592" s="17" t="s">
        <v>339</v>
      </c>
      <c r="F592" s="17" t="s">
        <v>339</v>
      </c>
      <c r="G592" s="17" t="s">
        <v>145</v>
      </c>
      <c r="H592" s="17" t="s">
        <v>126</v>
      </c>
      <c r="I592" s="17" t="s">
        <v>388</v>
      </c>
      <c r="J592" s="17"/>
      <c r="K592" s="17" t="s">
        <v>339</v>
      </c>
      <c r="L592" s="17" t="s">
        <v>339</v>
      </c>
      <c r="M592" s="17" t="s">
        <v>340</v>
      </c>
    </row>
    <row r="593" spans="1:13" ht="60" customHeight="1" x14ac:dyDescent="0.25">
      <c r="A593" s="17" t="s">
        <v>947</v>
      </c>
      <c r="B593" s="17" t="s">
        <v>507</v>
      </c>
      <c r="C593" s="17" t="s">
        <v>508</v>
      </c>
      <c r="D593" s="17" t="s">
        <v>338</v>
      </c>
      <c r="E593" s="17" t="s">
        <v>339</v>
      </c>
      <c r="F593" s="17" t="s">
        <v>339</v>
      </c>
      <c r="G593" s="17" t="s">
        <v>145</v>
      </c>
      <c r="H593" s="17" t="s">
        <v>126</v>
      </c>
      <c r="I593" s="17" t="s">
        <v>388</v>
      </c>
      <c r="J593" s="17"/>
      <c r="K593" s="17" t="s">
        <v>339</v>
      </c>
      <c r="L593" s="17" t="s">
        <v>339</v>
      </c>
      <c r="M593" s="17" t="s">
        <v>340</v>
      </c>
    </row>
    <row r="594" spans="1:13" ht="60" customHeight="1" x14ac:dyDescent="0.25">
      <c r="A594" s="17" t="s">
        <v>948</v>
      </c>
      <c r="B594" s="17" t="s">
        <v>507</v>
      </c>
      <c r="C594" s="17" t="s">
        <v>508</v>
      </c>
      <c r="D594" s="17" t="s">
        <v>338</v>
      </c>
      <c r="E594" s="17" t="s">
        <v>339</v>
      </c>
      <c r="F594" s="17" t="s">
        <v>339</v>
      </c>
      <c r="G594" s="17" t="s">
        <v>145</v>
      </c>
      <c r="H594" s="17" t="s">
        <v>126</v>
      </c>
      <c r="I594" s="17" t="s">
        <v>388</v>
      </c>
      <c r="J594" s="17"/>
      <c r="K594" s="17" t="s">
        <v>339</v>
      </c>
      <c r="L594" s="17" t="s">
        <v>339</v>
      </c>
      <c r="M594" s="17" t="s">
        <v>340</v>
      </c>
    </row>
    <row r="595" spans="1:13" ht="60" customHeight="1" x14ac:dyDescent="0.25">
      <c r="A595" s="17" t="s">
        <v>949</v>
      </c>
      <c r="B595" s="17" t="s">
        <v>336</v>
      </c>
      <c r="C595" s="17" t="s">
        <v>387</v>
      </c>
      <c r="D595" s="17" t="s">
        <v>338</v>
      </c>
      <c r="E595" s="17" t="s">
        <v>339</v>
      </c>
      <c r="F595" s="17" t="s">
        <v>339</v>
      </c>
      <c r="G595" s="17" t="s">
        <v>107</v>
      </c>
      <c r="H595" s="17" t="s">
        <v>120</v>
      </c>
      <c r="I595" s="17" t="s">
        <v>388</v>
      </c>
      <c r="J595" s="17"/>
      <c r="K595" s="17" t="s">
        <v>339</v>
      </c>
      <c r="L595" s="17" t="s">
        <v>339</v>
      </c>
      <c r="M595" s="17" t="s">
        <v>340</v>
      </c>
    </row>
    <row r="596" spans="1:13" ht="60" customHeight="1" x14ac:dyDescent="0.25">
      <c r="A596" s="17" t="s">
        <v>950</v>
      </c>
      <c r="B596" s="17" t="s">
        <v>336</v>
      </c>
      <c r="C596" s="17" t="s">
        <v>387</v>
      </c>
      <c r="D596" s="17" t="s">
        <v>338</v>
      </c>
      <c r="E596" s="17" t="s">
        <v>339</v>
      </c>
      <c r="F596" s="17" t="s">
        <v>339</v>
      </c>
      <c r="G596" s="17" t="s">
        <v>107</v>
      </c>
      <c r="H596" s="17" t="s">
        <v>120</v>
      </c>
      <c r="I596" s="17" t="s">
        <v>388</v>
      </c>
      <c r="J596" s="17"/>
      <c r="K596" s="17" t="s">
        <v>339</v>
      </c>
      <c r="L596" s="17" t="s">
        <v>339</v>
      </c>
      <c r="M596" s="17" t="s">
        <v>340</v>
      </c>
    </row>
    <row r="597" spans="1:13" ht="60" customHeight="1" x14ac:dyDescent="0.25">
      <c r="A597" s="17" t="s">
        <v>951</v>
      </c>
      <c r="B597" s="17" t="s">
        <v>336</v>
      </c>
      <c r="C597" s="17" t="s">
        <v>387</v>
      </c>
      <c r="D597" s="17" t="s">
        <v>338</v>
      </c>
      <c r="E597" s="17" t="s">
        <v>339</v>
      </c>
      <c r="F597" s="17" t="s">
        <v>339</v>
      </c>
      <c r="G597" s="17" t="s">
        <v>107</v>
      </c>
      <c r="H597" s="17" t="s">
        <v>120</v>
      </c>
      <c r="I597" s="17" t="s">
        <v>388</v>
      </c>
      <c r="J597" s="17"/>
      <c r="K597" s="17" t="s">
        <v>339</v>
      </c>
      <c r="L597" s="17" t="s">
        <v>339</v>
      </c>
      <c r="M597" s="17" t="s">
        <v>340</v>
      </c>
    </row>
    <row r="598" spans="1:13" ht="60" customHeight="1" x14ac:dyDescent="0.25">
      <c r="A598" s="17" t="s">
        <v>952</v>
      </c>
      <c r="B598" s="17" t="s">
        <v>336</v>
      </c>
      <c r="C598" s="17" t="s">
        <v>387</v>
      </c>
      <c r="D598" s="17" t="s">
        <v>338</v>
      </c>
      <c r="E598" s="17" t="s">
        <v>339</v>
      </c>
      <c r="F598" s="17" t="s">
        <v>339</v>
      </c>
      <c r="G598" s="17" t="s">
        <v>107</v>
      </c>
      <c r="H598" s="17" t="s">
        <v>120</v>
      </c>
      <c r="I598" s="17" t="s">
        <v>388</v>
      </c>
      <c r="J598" s="17"/>
      <c r="K598" s="17" t="s">
        <v>339</v>
      </c>
      <c r="L598" s="17" t="s">
        <v>339</v>
      </c>
      <c r="M598" s="17" t="s">
        <v>340</v>
      </c>
    </row>
    <row r="599" spans="1:13" ht="60" customHeight="1" x14ac:dyDescent="0.25">
      <c r="A599" s="17" t="s">
        <v>953</v>
      </c>
      <c r="B599" s="17" t="s">
        <v>336</v>
      </c>
      <c r="C599" s="17" t="s">
        <v>387</v>
      </c>
      <c r="D599" s="17" t="s">
        <v>338</v>
      </c>
      <c r="E599" s="17" t="s">
        <v>339</v>
      </c>
      <c r="F599" s="17" t="s">
        <v>339</v>
      </c>
      <c r="G599" s="17" t="s">
        <v>107</v>
      </c>
      <c r="H599" s="17" t="s">
        <v>120</v>
      </c>
      <c r="I599" s="17" t="s">
        <v>388</v>
      </c>
      <c r="J599" s="17"/>
      <c r="K599" s="17" t="s">
        <v>339</v>
      </c>
      <c r="L599" s="17" t="s">
        <v>339</v>
      </c>
      <c r="M599" s="17" t="s">
        <v>340</v>
      </c>
    </row>
    <row r="600" spans="1:13" ht="60" customHeight="1" x14ac:dyDescent="0.25">
      <c r="A600" s="17" t="s">
        <v>954</v>
      </c>
      <c r="B600" s="17" t="s">
        <v>336</v>
      </c>
      <c r="C600" s="17" t="s">
        <v>387</v>
      </c>
      <c r="D600" s="17" t="s">
        <v>338</v>
      </c>
      <c r="E600" s="17" t="s">
        <v>339</v>
      </c>
      <c r="F600" s="17" t="s">
        <v>339</v>
      </c>
      <c r="G600" s="17" t="s">
        <v>107</v>
      </c>
      <c r="H600" s="17" t="s">
        <v>120</v>
      </c>
      <c r="I600" s="17" t="s">
        <v>388</v>
      </c>
      <c r="J600" s="17"/>
      <c r="K600" s="17" t="s">
        <v>339</v>
      </c>
      <c r="L600" s="17" t="s">
        <v>339</v>
      </c>
      <c r="M600" s="17" t="s">
        <v>340</v>
      </c>
    </row>
    <row r="601" spans="1:13" ht="60" customHeight="1" x14ac:dyDescent="0.25">
      <c r="A601" s="17" t="s">
        <v>955</v>
      </c>
      <c r="B601" s="17" t="s">
        <v>507</v>
      </c>
      <c r="C601" s="17" t="s">
        <v>508</v>
      </c>
      <c r="D601" s="17" t="s">
        <v>338</v>
      </c>
      <c r="E601" s="17" t="s">
        <v>339</v>
      </c>
      <c r="F601" s="17" t="s">
        <v>339</v>
      </c>
      <c r="G601" s="17" t="s">
        <v>145</v>
      </c>
      <c r="H601" s="17" t="s">
        <v>126</v>
      </c>
      <c r="I601" s="17" t="s">
        <v>388</v>
      </c>
      <c r="J601" s="17"/>
      <c r="K601" s="17" t="s">
        <v>339</v>
      </c>
      <c r="L601" s="17" t="s">
        <v>339</v>
      </c>
      <c r="M601" s="17" t="s">
        <v>340</v>
      </c>
    </row>
    <row r="602" spans="1:13" ht="60" customHeight="1" x14ac:dyDescent="0.25">
      <c r="A602" s="17" t="s">
        <v>956</v>
      </c>
      <c r="B602" s="17" t="s">
        <v>507</v>
      </c>
      <c r="C602" s="17" t="s">
        <v>508</v>
      </c>
      <c r="D602" s="17" t="s">
        <v>338</v>
      </c>
      <c r="E602" s="17" t="s">
        <v>339</v>
      </c>
      <c r="F602" s="17" t="s">
        <v>339</v>
      </c>
      <c r="G602" s="17" t="s">
        <v>145</v>
      </c>
      <c r="H602" s="17" t="s">
        <v>126</v>
      </c>
      <c r="I602" s="17" t="s">
        <v>388</v>
      </c>
      <c r="J602" s="17"/>
      <c r="K602" s="17" t="s">
        <v>339</v>
      </c>
      <c r="L602" s="17" t="s">
        <v>339</v>
      </c>
      <c r="M602" s="17" t="s">
        <v>340</v>
      </c>
    </row>
    <row r="603" spans="1:13" ht="60" customHeight="1" x14ac:dyDescent="0.25">
      <c r="A603" s="17" t="s">
        <v>957</v>
      </c>
      <c r="B603" s="17" t="s">
        <v>507</v>
      </c>
      <c r="C603" s="17" t="s">
        <v>508</v>
      </c>
      <c r="D603" s="17" t="s">
        <v>338</v>
      </c>
      <c r="E603" s="17" t="s">
        <v>339</v>
      </c>
      <c r="F603" s="17" t="s">
        <v>339</v>
      </c>
      <c r="G603" s="17" t="s">
        <v>145</v>
      </c>
      <c r="H603" s="17" t="s">
        <v>126</v>
      </c>
      <c r="I603" s="17" t="s">
        <v>388</v>
      </c>
      <c r="J603" s="17"/>
      <c r="K603" s="17" t="s">
        <v>339</v>
      </c>
      <c r="L603" s="17" t="s">
        <v>339</v>
      </c>
      <c r="M603" s="17" t="s">
        <v>340</v>
      </c>
    </row>
    <row r="604" spans="1:13" ht="60" customHeight="1" x14ac:dyDescent="0.25">
      <c r="A604" s="17" t="s">
        <v>958</v>
      </c>
      <c r="B604" s="17" t="s">
        <v>507</v>
      </c>
      <c r="C604" s="17" t="s">
        <v>508</v>
      </c>
      <c r="D604" s="17" t="s">
        <v>338</v>
      </c>
      <c r="E604" s="17" t="s">
        <v>339</v>
      </c>
      <c r="F604" s="17" t="s">
        <v>339</v>
      </c>
      <c r="G604" s="17" t="s">
        <v>145</v>
      </c>
      <c r="H604" s="17" t="s">
        <v>126</v>
      </c>
      <c r="I604" s="17" t="s">
        <v>388</v>
      </c>
      <c r="J604" s="17"/>
      <c r="K604" s="17" t="s">
        <v>339</v>
      </c>
      <c r="L604" s="17" t="s">
        <v>339</v>
      </c>
      <c r="M604" s="17" t="s">
        <v>340</v>
      </c>
    </row>
    <row r="605" spans="1:13" ht="60" customHeight="1" x14ac:dyDescent="0.25">
      <c r="A605" s="17" t="s">
        <v>959</v>
      </c>
      <c r="B605" s="17" t="s">
        <v>336</v>
      </c>
      <c r="C605" s="17" t="s">
        <v>387</v>
      </c>
      <c r="D605" s="17" t="s">
        <v>338</v>
      </c>
      <c r="E605" s="17" t="s">
        <v>339</v>
      </c>
      <c r="F605" s="17" t="s">
        <v>339</v>
      </c>
      <c r="G605" s="17" t="s">
        <v>107</v>
      </c>
      <c r="H605" s="17" t="s">
        <v>120</v>
      </c>
      <c r="I605" s="17" t="s">
        <v>388</v>
      </c>
      <c r="J605" s="17"/>
      <c r="K605" s="17" t="s">
        <v>339</v>
      </c>
      <c r="L605" s="17" t="s">
        <v>339</v>
      </c>
      <c r="M605" s="17" t="s">
        <v>340</v>
      </c>
    </row>
    <row r="606" spans="1:13" ht="60" customHeight="1" x14ac:dyDescent="0.25">
      <c r="A606" s="17" t="s">
        <v>960</v>
      </c>
      <c r="B606" s="17" t="s">
        <v>507</v>
      </c>
      <c r="C606" s="17" t="s">
        <v>637</v>
      </c>
      <c r="D606" s="17" t="s">
        <v>338</v>
      </c>
      <c r="E606" s="17" t="s">
        <v>339</v>
      </c>
      <c r="F606" s="17" t="s">
        <v>339</v>
      </c>
      <c r="G606" s="17" t="s">
        <v>145</v>
      </c>
      <c r="H606" s="17" t="s">
        <v>126</v>
      </c>
      <c r="I606" s="17" t="s">
        <v>388</v>
      </c>
      <c r="J606" s="17"/>
      <c r="K606" s="17" t="s">
        <v>339</v>
      </c>
      <c r="L606" s="17" t="s">
        <v>339</v>
      </c>
      <c r="M606" s="17" t="s">
        <v>340</v>
      </c>
    </row>
    <row r="607" spans="1:13" ht="60" customHeight="1" x14ac:dyDescent="0.25">
      <c r="A607" s="17" t="s">
        <v>961</v>
      </c>
      <c r="B607" s="17" t="s">
        <v>507</v>
      </c>
      <c r="C607" s="17" t="s">
        <v>637</v>
      </c>
      <c r="D607" s="17" t="s">
        <v>338</v>
      </c>
      <c r="E607" s="17" t="s">
        <v>339</v>
      </c>
      <c r="F607" s="17" t="s">
        <v>339</v>
      </c>
      <c r="G607" s="17" t="s">
        <v>145</v>
      </c>
      <c r="H607" s="17" t="s">
        <v>126</v>
      </c>
      <c r="I607" s="17" t="s">
        <v>388</v>
      </c>
      <c r="J607" s="17"/>
      <c r="K607" s="17" t="s">
        <v>339</v>
      </c>
      <c r="L607" s="17" t="s">
        <v>339</v>
      </c>
      <c r="M607" s="17" t="s">
        <v>340</v>
      </c>
    </row>
    <row r="608" spans="1:13" ht="60" customHeight="1" x14ac:dyDescent="0.25">
      <c r="A608" s="17" t="s">
        <v>962</v>
      </c>
      <c r="B608" s="17" t="s">
        <v>507</v>
      </c>
      <c r="C608" s="17" t="s">
        <v>637</v>
      </c>
      <c r="D608" s="17" t="s">
        <v>338</v>
      </c>
      <c r="E608" s="17" t="s">
        <v>339</v>
      </c>
      <c r="F608" s="17" t="s">
        <v>339</v>
      </c>
      <c r="G608" s="17" t="s">
        <v>145</v>
      </c>
      <c r="H608" s="17" t="s">
        <v>126</v>
      </c>
      <c r="I608" s="17" t="s">
        <v>388</v>
      </c>
      <c r="J608" s="17"/>
      <c r="K608" s="17" t="s">
        <v>339</v>
      </c>
      <c r="L608" s="17" t="s">
        <v>339</v>
      </c>
      <c r="M608" s="17" t="s">
        <v>340</v>
      </c>
    </row>
    <row r="609" spans="1:13" ht="60" customHeight="1" x14ac:dyDescent="0.25">
      <c r="A609" s="17" t="s">
        <v>963</v>
      </c>
      <c r="B609" s="17" t="s">
        <v>507</v>
      </c>
      <c r="C609" s="17" t="s">
        <v>637</v>
      </c>
      <c r="D609" s="17" t="s">
        <v>338</v>
      </c>
      <c r="E609" s="17" t="s">
        <v>339</v>
      </c>
      <c r="F609" s="17" t="s">
        <v>339</v>
      </c>
      <c r="G609" s="17" t="s">
        <v>145</v>
      </c>
      <c r="H609" s="17" t="s">
        <v>126</v>
      </c>
      <c r="I609" s="17" t="s">
        <v>388</v>
      </c>
      <c r="J609" s="17"/>
      <c r="K609" s="17" t="s">
        <v>339</v>
      </c>
      <c r="L609" s="17" t="s">
        <v>339</v>
      </c>
      <c r="M609" s="17" t="s">
        <v>340</v>
      </c>
    </row>
    <row r="610" spans="1:13" ht="60" customHeight="1" x14ac:dyDescent="0.25">
      <c r="A610" s="17" t="s">
        <v>964</v>
      </c>
      <c r="B610" s="17" t="s">
        <v>507</v>
      </c>
      <c r="C610" s="17" t="s">
        <v>637</v>
      </c>
      <c r="D610" s="17" t="s">
        <v>338</v>
      </c>
      <c r="E610" s="17" t="s">
        <v>339</v>
      </c>
      <c r="F610" s="17" t="s">
        <v>339</v>
      </c>
      <c r="G610" s="17" t="s">
        <v>145</v>
      </c>
      <c r="H610" s="17" t="s">
        <v>126</v>
      </c>
      <c r="I610" s="17" t="s">
        <v>388</v>
      </c>
      <c r="J610" s="17"/>
      <c r="K610" s="17" t="s">
        <v>339</v>
      </c>
      <c r="L610" s="17" t="s">
        <v>339</v>
      </c>
      <c r="M610" s="17" t="s">
        <v>340</v>
      </c>
    </row>
    <row r="611" spans="1:13" ht="60" customHeight="1" x14ac:dyDescent="0.25">
      <c r="A611" s="17" t="s">
        <v>965</v>
      </c>
      <c r="B611" s="17" t="s">
        <v>507</v>
      </c>
      <c r="C611" s="17" t="s">
        <v>637</v>
      </c>
      <c r="D611" s="17" t="s">
        <v>338</v>
      </c>
      <c r="E611" s="17" t="s">
        <v>339</v>
      </c>
      <c r="F611" s="17" t="s">
        <v>339</v>
      </c>
      <c r="G611" s="17" t="s">
        <v>145</v>
      </c>
      <c r="H611" s="17" t="s">
        <v>126</v>
      </c>
      <c r="I611" s="17" t="s">
        <v>388</v>
      </c>
      <c r="J611" s="17"/>
      <c r="K611" s="17" t="s">
        <v>339</v>
      </c>
      <c r="L611" s="17" t="s">
        <v>339</v>
      </c>
      <c r="M611" s="17" t="s">
        <v>340</v>
      </c>
    </row>
    <row r="612" spans="1:13" ht="60" customHeight="1" x14ac:dyDescent="0.25">
      <c r="A612" s="17" t="s">
        <v>966</v>
      </c>
      <c r="B612" s="17" t="s">
        <v>507</v>
      </c>
      <c r="C612" s="17" t="s">
        <v>637</v>
      </c>
      <c r="D612" s="17" t="s">
        <v>338</v>
      </c>
      <c r="E612" s="17" t="s">
        <v>339</v>
      </c>
      <c r="F612" s="17" t="s">
        <v>339</v>
      </c>
      <c r="G612" s="17" t="s">
        <v>145</v>
      </c>
      <c r="H612" s="17" t="s">
        <v>126</v>
      </c>
      <c r="I612" s="17" t="s">
        <v>388</v>
      </c>
      <c r="J612" s="17"/>
      <c r="K612" s="17" t="s">
        <v>339</v>
      </c>
      <c r="L612" s="17" t="s">
        <v>339</v>
      </c>
      <c r="M612" s="17" t="s">
        <v>340</v>
      </c>
    </row>
    <row r="613" spans="1:13" ht="60" customHeight="1" x14ac:dyDescent="0.25">
      <c r="A613" s="17" t="s">
        <v>967</v>
      </c>
      <c r="B613" s="17" t="s">
        <v>507</v>
      </c>
      <c r="C613" s="17" t="s">
        <v>637</v>
      </c>
      <c r="D613" s="17" t="s">
        <v>338</v>
      </c>
      <c r="E613" s="17" t="s">
        <v>339</v>
      </c>
      <c r="F613" s="17" t="s">
        <v>339</v>
      </c>
      <c r="G613" s="17" t="s">
        <v>145</v>
      </c>
      <c r="H613" s="17" t="s">
        <v>126</v>
      </c>
      <c r="I613" s="17" t="s">
        <v>388</v>
      </c>
      <c r="J613" s="17"/>
      <c r="K613" s="17" t="s">
        <v>339</v>
      </c>
      <c r="L613" s="17" t="s">
        <v>339</v>
      </c>
      <c r="M613" s="17" t="s">
        <v>340</v>
      </c>
    </row>
    <row r="614" spans="1:13" ht="60" customHeight="1" x14ac:dyDescent="0.25">
      <c r="A614" s="17" t="s">
        <v>968</v>
      </c>
      <c r="B614" s="17" t="s">
        <v>507</v>
      </c>
      <c r="C614" s="17" t="s">
        <v>637</v>
      </c>
      <c r="D614" s="17" t="s">
        <v>338</v>
      </c>
      <c r="E614" s="17" t="s">
        <v>339</v>
      </c>
      <c r="F614" s="17" t="s">
        <v>339</v>
      </c>
      <c r="G614" s="17" t="s">
        <v>145</v>
      </c>
      <c r="H614" s="17" t="s">
        <v>126</v>
      </c>
      <c r="I614" s="17" t="s">
        <v>388</v>
      </c>
      <c r="J614" s="17"/>
      <c r="K614" s="17" t="s">
        <v>339</v>
      </c>
      <c r="L614" s="17" t="s">
        <v>339</v>
      </c>
      <c r="M614" s="17" t="s">
        <v>340</v>
      </c>
    </row>
    <row r="615" spans="1:13" ht="60" customHeight="1" x14ac:dyDescent="0.25">
      <c r="A615" s="17" t="s">
        <v>969</v>
      </c>
      <c r="B615" s="17" t="s">
        <v>507</v>
      </c>
      <c r="C615" s="17" t="s">
        <v>637</v>
      </c>
      <c r="D615" s="17" t="s">
        <v>338</v>
      </c>
      <c r="E615" s="17" t="s">
        <v>339</v>
      </c>
      <c r="F615" s="17" t="s">
        <v>339</v>
      </c>
      <c r="G615" s="17" t="s">
        <v>145</v>
      </c>
      <c r="H615" s="17" t="s">
        <v>126</v>
      </c>
      <c r="I615" s="17" t="s">
        <v>388</v>
      </c>
      <c r="J615" s="17"/>
      <c r="K615" s="17" t="s">
        <v>339</v>
      </c>
      <c r="L615" s="17" t="s">
        <v>339</v>
      </c>
      <c r="M615" s="17" t="s">
        <v>340</v>
      </c>
    </row>
    <row r="616" spans="1:13" ht="60" customHeight="1" x14ac:dyDescent="0.25">
      <c r="A616" s="17" t="s">
        <v>970</v>
      </c>
      <c r="B616" s="17" t="s">
        <v>336</v>
      </c>
      <c r="C616" s="17" t="s">
        <v>624</v>
      </c>
      <c r="D616" s="17" t="s">
        <v>338</v>
      </c>
      <c r="E616" s="17" t="s">
        <v>339</v>
      </c>
      <c r="F616" s="17" t="s">
        <v>339</v>
      </c>
      <c r="G616" s="17" t="s">
        <v>107</v>
      </c>
      <c r="H616" s="17" t="s">
        <v>120</v>
      </c>
      <c r="I616" s="17" t="s">
        <v>388</v>
      </c>
      <c r="J616" s="17"/>
      <c r="K616" s="17" t="s">
        <v>339</v>
      </c>
      <c r="L616" s="17" t="s">
        <v>339</v>
      </c>
      <c r="M616" s="17" t="s">
        <v>340</v>
      </c>
    </row>
    <row r="617" spans="1:13" ht="60" customHeight="1" x14ac:dyDescent="0.25">
      <c r="A617" s="17" t="s">
        <v>971</v>
      </c>
      <c r="B617" s="17" t="s">
        <v>336</v>
      </c>
      <c r="C617" s="17" t="s">
        <v>624</v>
      </c>
      <c r="D617" s="17" t="s">
        <v>338</v>
      </c>
      <c r="E617" s="17" t="s">
        <v>339</v>
      </c>
      <c r="F617" s="17" t="s">
        <v>339</v>
      </c>
      <c r="G617" s="17" t="s">
        <v>107</v>
      </c>
      <c r="H617" s="17" t="s">
        <v>120</v>
      </c>
      <c r="I617" s="17" t="s">
        <v>388</v>
      </c>
      <c r="J617" s="17"/>
      <c r="K617" s="17" t="s">
        <v>339</v>
      </c>
      <c r="L617" s="17" t="s">
        <v>339</v>
      </c>
      <c r="M617" s="17" t="s">
        <v>340</v>
      </c>
    </row>
    <row r="618" spans="1:13" ht="60" customHeight="1" x14ac:dyDescent="0.25">
      <c r="A618" s="17" t="s">
        <v>972</v>
      </c>
      <c r="B618" s="17" t="s">
        <v>507</v>
      </c>
      <c r="C618" s="17" t="s">
        <v>637</v>
      </c>
      <c r="D618" s="17" t="s">
        <v>338</v>
      </c>
      <c r="E618" s="17" t="s">
        <v>339</v>
      </c>
      <c r="F618" s="17" t="s">
        <v>339</v>
      </c>
      <c r="G618" s="17" t="s">
        <v>145</v>
      </c>
      <c r="H618" s="17" t="s">
        <v>126</v>
      </c>
      <c r="I618" s="17" t="s">
        <v>388</v>
      </c>
      <c r="J618" s="17"/>
      <c r="K618" s="17" t="s">
        <v>339</v>
      </c>
      <c r="L618" s="17" t="s">
        <v>339</v>
      </c>
      <c r="M618" s="17" t="s">
        <v>340</v>
      </c>
    </row>
    <row r="619" spans="1:13" ht="60" customHeight="1" x14ac:dyDescent="0.25">
      <c r="A619" s="17" t="s">
        <v>973</v>
      </c>
      <c r="B619" s="17" t="s">
        <v>507</v>
      </c>
      <c r="C619" s="17" t="s">
        <v>637</v>
      </c>
      <c r="D619" s="17" t="s">
        <v>338</v>
      </c>
      <c r="E619" s="17" t="s">
        <v>339</v>
      </c>
      <c r="F619" s="17" t="s">
        <v>339</v>
      </c>
      <c r="G619" s="17" t="s">
        <v>145</v>
      </c>
      <c r="H619" s="17" t="s">
        <v>126</v>
      </c>
      <c r="I619" s="17" t="s">
        <v>388</v>
      </c>
      <c r="J619" s="17"/>
      <c r="K619" s="17" t="s">
        <v>339</v>
      </c>
      <c r="L619" s="17" t="s">
        <v>339</v>
      </c>
      <c r="M619" s="17" t="s">
        <v>340</v>
      </c>
    </row>
    <row r="620" spans="1:13" ht="60" customHeight="1" x14ac:dyDescent="0.25">
      <c r="A620" s="17" t="s">
        <v>974</v>
      </c>
      <c r="B620" s="17" t="s">
        <v>336</v>
      </c>
      <c r="C620" s="17" t="s">
        <v>624</v>
      </c>
      <c r="D620" s="17" t="s">
        <v>338</v>
      </c>
      <c r="E620" s="17" t="s">
        <v>339</v>
      </c>
      <c r="F620" s="17" t="s">
        <v>339</v>
      </c>
      <c r="G620" s="17" t="s">
        <v>107</v>
      </c>
      <c r="H620" s="17" t="s">
        <v>120</v>
      </c>
      <c r="I620" s="17" t="s">
        <v>388</v>
      </c>
      <c r="J620" s="17"/>
      <c r="K620" s="17" t="s">
        <v>339</v>
      </c>
      <c r="L620" s="17" t="s">
        <v>339</v>
      </c>
      <c r="M620" s="17" t="s">
        <v>340</v>
      </c>
    </row>
    <row r="621" spans="1:13" ht="60" customHeight="1" x14ac:dyDescent="0.25">
      <c r="A621" s="17" t="s">
        <v>975</v>
      </c>
      <c r="B621" s="17" t="s">
        <v>336</v>
      </c>
      <c r="C621" s="17" t="s">
        <v>367</v>
      </c>
      <c r="D621" s="17" t="s">
        <v>338</v>
      </c>
      <c r="E621" s="17" t="s">
        <v>339</v>
      </c>
      <c r="F621" s="17" t="s">
        <v>339</v>
      </c>
      <c r="G621" s="17" t="s">
        <v>107</v>
      </c>
      <c r="H621" s="17" t="s">
        <v>120</v>
      </c>
      <c r="I621" s="17"/>
      <c r="J621" s="17"/>
      <c r="K621" s="17" t="s">
        <v>339</v>
      </c>
      <c r="L621" s="17" t="s">
        <v>339</v>
      </c>
      <c r="M621" s="17" t="s">
        <v>340</v>
      </c>
    </row>
    <row r="622" spans="1:13" ht="60" customHeight="1" x14ac:dyDescent="0.25">
      <c r="A622" s="17" t="s">
        <v>976</v>
      </c>
      <c r="B622" s="17" t="s">
        <v>336</v>
      </c>
      <c r="C622" s="17" t="s">
        <v>367</v>
      </c>
      <c r="D622" s="17" t="s">
        <v>338</v>
      </c>
      <c r="E622" s="17" t="s">
        <v>339</v>
      </c>
      <c r="F622" s="17" t="s">
        <v>339</v>
      </c>
      <c r="G622" s="17" t="s">
        <v>107</v>
      </c>
      <c r="H622" s="17" t="s">
        <v>120</v>
      </c>
      <c r="I622" s="17"/>
      <c r="J622" s="17"/>
      <c r="K622" s="17" t="s">
        <v>339</v>
      </c>
      <c r="L622" s="17" t="s">
        <v>339</v>
      </c>
      <c r="M622" s="17" t="s">
        <v>340</v>
      </c>
    </row>
    <row r="623" spans="1:13" ht="60" customHeight="1" x14ac:dyDescent="0.25">
      <c r="A623" s="17" t="s">
        <v>977</v>
      </c>
      <c r="B623" s="17" t="s">
        <v>336</v>
      </c>
      <c r="C623" s="17" t="s">
        <v>624</v>
      </c>
      <c r="D623" s="17" t="s">
        <v>338</v>
      </c>
      <c r="E623" s="17" t="s">
        <v>339</v>
      </c>
      <c r="F623" s="17" t="s">
        <v>339</v>
      </c>
      <c r="G623" s="17" t="s">
        <v>107</v>
      </c>
      <c r="H623" s="17" t="s">
        <v>120</v>
      </c>
      <c r="I623" s="17" t="s">
        <v>388</v>
      </c>
      <c r="J623" s="17"/>
      <c r="K623" s="17" t="s">
        <v>339</v>
      </c>
      <c r="L623" s="17" t="s">
        <v>339</v>
      </c>
      <c r="M623" s="17" t="s">
        <v>340</v>
      </c>
    </row>
    <row r="624" spans="1:13" ht="60" customHeight="1" x14ac:dyDescent="0.25">
      <c r="A624" s="17" t="s">
        <v>978</v>
      </c>
      <c r="B624" s="17" t="s">
        <v>336</v>
      </c>
      <c r="C624" s="17" t="s">
        <v>624</v>
      </c>
      <c r="D624" s="17" t="s">
        <v>338</v>
      </c>
      <c r="E624" s="17" t="s">
        <v>339</v>
      </c>
      <c r="F624" s="17" t="s">
        <v>339</v>
      </c>
      <c r="G624" s="17" t="s">
        <v>107</v>
      </c>
      <c r="H624" s="17" t="s">
        <v>120</v>
      </c>
      <c r="I624" s="17" t="s">
        <v>388</v>
      </c>
      <c r="J624" s="17"/>
      <c r="K624" s="17" t="s">
        <v>339</v>
      </c>
      <c r="L624" s="17" t="s">
        <v>339</v>
      </c>
      <c r="M624" s="17" t="s">
        <v>340</v>
      </c>
    </row>
    <row r="625" spans="1:13" ht="60" customHeight="1" x14ac:dyDescent="0.25">
      <c r="A625" s="17" t="s">
        <v>979</v>
      </c>
      <c r="B625" s="17" t="s">
        <v>507</v>
      </c>
      <c r="C625" s="17" t="s">
        <v>508</v>
      </c>
      <c r="D625" s="17" t="s">
        <v>338</v>
      </c>
      <c r="E625" s="17" t="s">
        <v>339</v>
      </c>
      <c r="F625" s="17" t="s">
        <v>338</v>
      </c>
      <c r="G625" s="17" t="s">
        <v>145</v>
      </c>
      <c r="H625" s="17" t="s">
        <v>126</v>
      </c>
      <c r="I625" s="17" t="s">
        <v>388</v>
      </c>
      <c r="J625" s="17"/>
      <c r="K625" s="17" t="s">
        <v>339</v>
      </c>
      <c r="L625" s="17" t="s">
        <v>339</v>
      </c>
      <c r="M625" s="17" t="s">
        <v>340</v>
      </c>
    </row>
    <row r="626" spans="1:13" ht="60" customHeight="1" x14ac:dyDescent="0.25">
      <c r="A626" s="17" t="s">
        <v>980</v>
      </c>
      <c r="B626" s="17" t="s">
        <v>695</v>
      </c>
      <c r="C626" s="17" t="s">
        <v>696</v>
      </c>
      <c r="D626" s="17" t="s">
        <v>338</v>
      </c>
      <c r="E626" s="17" t="s">
        <v>339</v>
      </c>
      <c r="F626" s="17" t="s">
        <v>338</v>
      </c>
      <c r="G626" s="17"/>
      <c r="H626" s="17"/>
      <c r="I626" s="17" t="s">
        <v>697</v>
      </c>
      <c r="J626" s="17" t="s">
        <v>177</v>
      </c>
      <c r="K626" s="17" t="s">
        <v>338</v>
      </c>
      <c r="L626" s="17" t="s">
        <v>339</v>
      </c>
      <c r="M626" s="17" t="s">
        <v>340</v>
      </c>
    </row>
    <row r="627" spans="1:13" ht="60" customHeight="1" x14ac:dyDescent="0.25">
      <c r="A627" s="17" t="s">
        <v>981</v>
      </c>
      <c r="B627" s="17" t="s">
        <v>695</v>
      </c>
      <c r="C627" s="17" t="s">
        <v>696</v>
      </c>
      <c r="D627" s="17" t="s">
        <v>338</v>
      </c>
      <c r="E627" s="17" t="s">
        <v>339</v>
      </c>
      <c r="F627" s="17" t="s">
        <v>338</v>
      </c>
      <c r="G627" s="17"/>
      <c r="H627" s="17"/>
      <c r="I627" s="17" t="s">
        <v>697</v>
      </c>
      <c r="J627" s="17" t="s">
        <v>177</v>
      </c>
      <c r="K627" s="17" t="s">
        <v>338</v>
      </c>
      <c r="L627" s="17" t="s">
        <v>339</v>
      </c>
      <c r="M627" s="17" t="s">
        <v>340</v>
      </c>
    </row>
    <row r="628" spans="1:13" ht="60" customHeight="1" x14ac:dyDescent="0.25">
      <c r="A628" s="17" t="s">
        <v>982</v>
      </c>
      <c r="B628" s="17" t="s">
        <v>695</v>
      </c>
      <c r="C628" s="17" t="s">
        <v>696</v>
      </c>
      <c r="D628" s="17" t="s">
        <v>338</v>
      </c>
      <c r="E628" s="17" t="s">
        <v>339</v>
      </c>
      <c r="F628" s="17" t="s">
        <v>338</v>
      </c>
      <c r="G628" s="17"/>
      <c r="H628" s="17"/>
      <c r="I628" s="17" t="s">
        <v>697</v>
      </c>
      <c r="J628" s="17" t="s">
        <v>177</v>
      </c>
      <c r="K628" s="17" t="s">
        <v>338</v>
      </c>
      <c r="L628" s="17" t="s">
        <v>339</v>
      </c>
      <c r="M628" s="17" t="s">
        <v>340</v>
      </c>
    </row>
    <row r="629" spans="1:13" ht="60" customHeight="1" x14ac:dyDescent="0.25">
      <c r="A629" s="17" t="s">
        <v>983</v>
      </c>
      <c r="B629" s="17" t="s">
        <v>507</v>
      </c>
      <c r="C629" s="17" t="s">
        <v>637</v>
      </c>
      <c r="D629" s="17" t="s">
        <v>338</v>
      </c>
      <c r="E629" s="17" t="s">
        <v>339</v>
      </c>
      <c r="F629" s="17" t="s">
        <v>338</v>
      </c>
      <c r="G629" s="17" t="s">
        <v>145</v>
      </c>
      <c r="H629" s="17" t="s">
        <v>126</v>
      </c>
      <c r="I629" s="17" t="s">
        <v>388</v>
      </c>
      <c r="J629" s="17"/>
      <c r="K629" s="17" t="s">
        <v>339</v>
      </c>
      <c r="L629" s="17" t="s">
        <v>339</v>
      </c>
      <c r="M629" s="17" t="s">
        <v>340</v>
      </c>
    </row>
    <row r="630" spans="1:13" ht="60" customHeight="1" x14ac:dyDescent="0.25">
      <c r="A630" s="17" t="s">
        <v>984</v>
      </c>
      <c r="B630" s="17" t="s">
        <v>507</v>
      </c>
      <c r="C630" s="17" t="s">
        <v>637</v>
      </c>
      <c r="D630" s="17" t="s">
        <v>338</v>
      </c>
      <c r="E630" s="17" t="s">
        <v>339</v>
      </c>
      <c r="F630" s="17" t="s">
        <v>338</v>
      </c>
      <c r="G630" s="17" t="s">
        <v>145</v>
      </c>
      <c r="H630" s="17" t="s">
        <v>126</v>
      </c>
      <c r="I630" s="17" t="s">
        <v>388</v>
      </c>
      <c r="J630" s="17"/>
      <c r="K630" s="17" t="s">
        <v>339</v>
      </c>
      <c r="L630" s="17" t="s">
        <v>339</v>
      </c>
      <c r="M630" s="17" t="s">
        <v>340</v>
      </c>
    </row>
    <row r="631" spans="1:13" ht="60" customHeight="1" x14ac:dyDescent="0.25">
      <c r="A631" s="17" t="s">
        <v>985</v>
      </c>
      <c r="B631" s="17" t="s">
        <v>507</v>
      </c>
      <c r="C631" s="17" t="s">
        <v>637</v>
      </c>
      <c r="D631" s="17" t="s">
        <v>338</v>
      </c>
      <c r="E631" s="17" t="s">
        <v>339</v>
      </c>
      <c r="F631" s="17" t="s">
        <v>338</v>
      </c>
      <c r="G631" s="17" t="s">
        <v>145</v>
      </c>
      <c r="H631" s="17" t="s">
        <v>126</v>
      </c>
      <c r="I631" s="17" t="s">
        <v>388</v>
      </c>
      <c r="J631" s="17"/>
      <c r="K631" s="17" t="s">
        <v>339</v>
      </c>
      <c r="L631" s="17" t="s">
        <v>339</v>
      </c>
      <c r="M631" s="17" t="s">
        <v>340</v>
      </c>
    </row>
    <row r="632" spans="1:13" ht="60" customHeight="1" x14ac:dyDescent="0.25">
      <c r="A632" s="17" t="s">
        <v>986</v>
      </c>
      <c r="B632" s="17" t="s">
        <v>507</v>
      </c>
      <c r="C632" s="17" t="s">
        <v>637</v>
      </c>
      <c r="D632" s="17" t="s">
        <v>338</v>
      </c>
      <c r="E632" s="17" t="s">
        <v>339</v>
      </c>
      <c r="F632" s="17" t="s">
        <v>338</v>
      </c>
      <c r="G632" s="17" t="s">
        <v>145</v>
      </c>
      <c r="H632" s="17" t="s">
        <v>126</v>
      </c>
      <c r="I632" s="17" t="s">
        <v>388</v>
      </c>
      <c r="J632" s="17"/>
      <c r="K632" s="17" t="s">
        <v>339</v>
      </c>
      <c r="L632" s="17" t="s">
        <v>339</v>
      </c>
      <c r="M632" s="17" t="s">
        <v>340</v>
      </c>
    </row>
    <row r="633" spans="1:13" ht="60" customHeight="1" x14ac:dyDescent="0.25">
      <c r="A633" s="17" t="s">
        <v>987</v>
      </c>
      <c r="B633" s="17" t="s">
        <v>507</v>
      </c>
      <c r="C633" s="17" t="s">
        <v>637</v>
      </c>
      <c r="D633" s="17" t="s">
        <v>338</v>
      </c>
      <c r="E633" s="17" t="s">
        <v>339</v>
      </c>
      <c r="F633" s="17" t="s">
        <v>338</v>
      </c>
      <c r="G633" s="17" t="s">
        <v>145</v>
      </c>
      <c r="H633" s="17" t="s">
        <v>126</v>
      </c>
      <c r="I633" s="17" t="s">
        <v>388</v>
      </c>
      <c r="J633" s="17"/>
      <c r="K633" s="17" t="s">
        <v>339</v>
      </c>
      <c r="L633" s="17" t="s">
        <v>339</v>
      </c>
      <c r="M633" s="17" t="s">
        <v>340</v>
      </c>
    </row>
    <row r="634" spans="1:13" ht="60" customHeight="1" x14ac:dyDescent="0.25">
      <c r="A634" s="17" t="s">
        <v>988</v>
      </c>
      <c r="B634" s="17" t="s">
        <v>507</v>
      </c>
      <c r="C634" s="17" t="s">
        <v>637</v>
      </c>
      <c r="D634" s="17" t="s">
        <v>338</v>
      </c>
      <c r="E634" s="17" t="s">
        <v>339</v>
      </c>
      <c r="F634" s="17" t="s">
        <v>338</v>
      </c>
      <c r="G634" s="17" t="s">
        <v>145</v>
      </c>
      <c r="H634" s="17" t="s">
        <v>126</v>
      </c>
      <c r="I634" s="17" t="s">
        <v>388</v>
      </c>
      <c r="J634" s="17"/>
      <c r="K634" s="17" t="s">
        <v>339</v>
      </c>
      <c r="L634" s="17" t="s">
        <v>339</v>
      </c>
      <c r="M634" s="17" t="s">
        <v>340</v>
      </c>
    </row>
    <row r="635" spans="1:13" ht="60" customHeight="1" x14ac:dyDescent="0.25">
      <c r="A635" s="17" t="s">
        <v>989</v>
      </c>
      <c r="B635" s="17" t="s">
        <v>507</v>
      </c>
      <c r="C635" s="17" t="s">
        <v>637</v>
      </c>
      <c r="D635" s="17" t="s">
        <v>338</v>
      </c>
      <c r="E635" s="17" t="s">
        <v>339</v>
      </c>
      <c r="F635" s="17" t="s">
        <v>338</v>
      </c>
      <c r="G635" s="17" t="s">
        <v>145</v>
      </c>
      <c r="H635" s="17" t="s">
        <v>126</v>
      </c>
      <c r="I635" s="17" t="s">
        <v>388</v>
      </c>
      <c r="J635" s="17"/>
      <c r="K635" s="17" t="s">
        <v>339</v>
      </c>
      <c r="L635" s="17" t="s">
        <v>339</v>
      </c>
      <c r="M635" s="17" t="s">
        <v>340</v>
      </c>
    </row>
    <row r="636" spans="1:13" ht="60" customHeight="1" x14ac:dyDescent="0.25">
      <c r="A636" s="17" t="s">
        <v>990</v>
      </c>
      <c r="B636" s="17" t="s">
        <v>507</v>
      </c>
      <c r="C636" s="17" t="s">
        <v>637</v>
      </c>
      <c r="D636" s="17" t="s">
        <v>338</v>
      </c>
      <c r="E636" s="17" t="s">
        <v>339</v>
      </c>
      <c r="F636" s="17" t="s">
        <v>338</v>
      </c>
      <c r="G636" s="17" t="s">
        <v>145</v>
      </c>
      <c r="H636" s="17" t="s">
        <v>126</v>
      </c>
      <c r="I636" s="17" t="s">
        <v>388</v>
      </c>
      <c r="J636" s="17"/>
      <c r="K636" s="17" t="s">
        <v>339</v>
      </c>
      <c r="L636" s="17" t="s">
        <v>339</v>
      </c>
      <c r="M636" s="17" t="s">
        <v>340</v>
      </c>
    </row>
    <row r="637" spans="1:13" ht="60" customHeight="1" x14ac:dyDescent="0.25">
      <c r="A637" s="17" t="s">
        <v>991</v>
      </c>
      <c r="B637" s="17" t="s">
        <v>507</v>
      </c>
      <c r="C637" s="17" t="s">
        <v>637</v>
      </c>
      <c r="D637" s="17" t="s">
        <v>338</v>
      </c>
      <c r="E637" s="17" t="s">
        <v>339</v>
      </c>
      <c r="F637" s="17" t="s">
        <v>338</v>
      </c>
      <c r="G637" s="17" t="s">
        <v>145</v>
      </c>
      <c r="H637" s="17" t="s">
        <v>126</v>
      </c>
      <c r="I637" s="17" t="s">
        <v>388</v>
      </c>
      <c r="J637" s="17"/>
      <c r="K637" s="17" t="s">
        <v>339</v>
      </c>
      <c r="L637" s="17" t="s">
        <v>339</v>
      </c>
      <c r="M637" s="17" t="s">
        <v>340</v>
      </c>
    </row>
    <row r="638" spans="1:13" ht="60" customHeight="1" x14ac:dyDescent="0.25">
      <c r="A638" s="17" t="s">
        <v>992</v>
      </c>
      <c r="B638" s="17" t="s">
        <v>507</v>
      </c>
      <c r="C638" s="17" t="s">
        <v>508</v>
      </c>
      <c r="D638" s="17" t="s">
        <v>338</v>
      </c>
      <c r="E638" s="17" t="s">
        <v>339</v>
      </c>
      <c r="F638" s="17" t="s">
        <v>338</v>
      </c>
      <c r="G638" s="17" t="s">
        <v>145</v>
      </c>
      <c r="H638" s="17" t="s">
        <v>126</v>
      </c>
      <c r="I638" s="17" t="s">
        <v>388</v>
      </c>
      <c r="J638" s="17"/>
      <c r="K638" s="17" t="s">
        <v>339</v>
      </c>
      <c r="L638" s="17" t="s">
        <v>339</v>
      </c>
      <c r="M638" s="17" t="s">
        <v>340</v>
      </c>
    </row>
    <row r="639" spans="1:13" ht="60" customHeight="1" x14ac:dyDescent="0.25">
      <c r="A639" s="17" t="s">
        <v>993</v>
      </c>
      <c r="B639" s="17" t="s">
        <v>507</v>
      </c>
      <c r="C639" s="17" t="s">
        <v>681</v>
      </c>
      <c r="D639" s="17" t="s">
        <v>338</v>
      </c>
      <c r="E639" s="17" t="s">
        <v>339</v>
      </c>
      <c r="F639" s="17" t="s">
        <v>338</v>
      </c>
      <c r="G639" s="17" t="s">
        <v>145</v>
      </c>
      <c r="H639" s="17" t="s">
        <v>126</v>
      </c>
      <c r="I639" s="17" t="s">
        <v>388</v>
      </c>
      <c r="J639" s="17"/>
      <c r="K639" s="17" t="s">
        <v>339</v>
      </c>
      <c r="L639" s="17" t="s">
        <v>338</v>
      </c>
      <c r="M639" s="17" t="s">
        <v>340</v>
      </c>
    </row>
    <row r="640" spans="1:13" ht="60" customHeight="1" x14ac:dyDescent="0.25">
      <c r="A640" s="17" t="s">
        <v>994</v>
      </c>
      <c r="B640" s="17" t="s">
        <v>507</v>
      </c>
      <c r="C640" s="17" t="s">
        <v>681</v>
      </c>
      <c r="D640" s="17" t="s">
        <v>338</v>
      </c>
      <c r="E640" s="17" t="s">
        <v>339</v>
      </c>
      <c r="F640" s="17" t="s">
        <v>338</v>
      </c>
      <c r="G640" s="17" t="s">
        <v>145</v>
      </c>
      <c r="H640" s="17" t="s">
        <v>126</v>
      </c>
      <c r="I640" s="17" t="s">
        <v>388</v>
      </c>
      <c r="J640" s="17"/>
      <c r="K640" s="17" t="s">
        <v>339</v>
      </c>
      <c r="L640" s="17" t="s">
        <v>338</v>
      </c>
      <c r="M640" s="17" t="s">
        <v>340</v>
      </c>
    </row>
    <row r="641" spans="1:13" ht="60" customHeight="1" x14ac:dyDescent="0.25">
      <c r="A641" s="17" t="s">
        <v>995</v>
      </c>
      <c r="B641" s="17" t="s">
        <v>507</v>
      </c>
      <c r="C641" s="17" t="s">
        <v>508</v>
      </c>
      <c r="D641" s="17" t="s">
        <v>338</v>
      </c>
      <c r="E641" s="17" t="s">
        <v>339</v>
      </c>
      <c r="F641" s="17" t="s">
        <v>338</v>
      </c>
      <c r="G641" s="17" t="s">
        <v>145</v>
      </c>
      <c r="H641" s="17" t="s">
        <v>126</v>
      </c>
      <c r="I641" s="17" t="s">
        <v>388</v>
      </c>
      <c r="J641" s="17"/>
      <c r="K641" s="17" t="s">
        <v>339</v>
      </c>
      <c r="L641" s="17" t="s">
        <v>338</v>
      </c>
      <c r="M641" s="17" t="s">
        <v>340</v>
      </c>
    </row>
    <row r="642" spans="1:13" ht="60" customHeight="1" x14ac:dyDescent="0.25">
      <c r="A642" s="17" t="s">
        <v>996</v>
      </c>
      <c r="B642" s="17" t="s">
        <v>507</v>
      </c>
      <c r="C642" s="17" t="s">
        <v>508</v>
      </c>
      <c r="D642" s="17" t="s">
        <v>338</v>
      </c>
      <c r="E642" s="17" t="s">
        <v>339</v>
      </c>
      <c r="F642" s="17" t="s">
        <v>338</v>
      </c>
      <c r="G642" s="17" t="s">
        <v>145</v>
      </c>
      <c r="H642" s="17" t="s">
        <v>126</v>
      </c>
      <c r="I642" s="17" t="s">
        <v>388</v>
      </c>
      <c r="J642" s="17"/>
      <c r="K642" s="17" t="s">
        <v>339</v>
      </c>
      <c r="L642" s="17" t="s">
        <v>338</v>
      </c>
      <c r="M642" s="17" t="s">
        <v>340</v>
      </c>
    </row>
    <row r="643" spans="1:13" ht="60" customHeight="1" x14ac:dyDescent="0.25">
      <c r="A643" s="17" t="s">
        <v>997</v>
      </c>
      <c r="B643" s="17" t="s">
        <v>507</v>
      </c>
      <c r="C643" s="17" t="s">
        <v>508</v>
      </c>
      <c r="D643" s="17" t="s">
        <v>338</v>
      </c>
      <c r="E643" s="17" t="s">
        <v>339</v>
      </c>
      <c r="F643" s="17" t="s">
        <v>338</v>
      </c>
      <c r="G643" s="17" t="s">
        <v>145</v>
      </c>
      <c r="H643" s="17" t="s">
        <v>126</v>
      </c>
      <c r="I643" s="17" t="s">
        <v>388</v>
      </c>
      <c r="J643" s="17"/>
      <c r="K643" s="17" t="s">
        <v>339</v>
      </c>
      <c r="L643" s="17" t="s">
        <v>338</v>
      </c>
      <c r="M643" s="17" t="s">
        <v>340</v>
      </c>
    </row>
    <row r="644" spans="1:13" ht="60" customHeight="1" x14ac:dyDescent="0.25">
      <c r="A644" s="17" t="s">
        <v>998</v>
      </c>
      <c r="B644" s="17" t="s">
        <v>507</v>
      </c>
      <c r="C644" s="17" t="s">
        <v>637</v>
      </c>
      <c r="D644" s="17" t="s">
        <v>338</v>
      </c>
      <c r="E644" s="17" t="s">
        <v>339</v>
      </c>
      <c r="F644" s="17" t="s">
        <v>338</v>
      </c>
      <c r="G644" s="17" t="s">
        <v>145</v>
      </c>
      <c r="H644" s="17" t="s">
        <v>126</v>
      </c>
      <c r="I644" s="17" t="s">
        <v>388</v>
      </c>
      <c r="J644" s="17"/>
      <c r="K644" s="17" t="s">
        <v>339</v>
      </c>
      <c r="L644" s="17" t="s">
        <v>338</v>
      </c>
      <c r="M644" s="17" t="s">
        <v>340</v>
      </c>
    </row>
    <row r="645" spans="1:13" ht="60" customHeight="1" x14ac:dyDescent="0.25">
      <c r="A645" s="17" t="s">
        <v>999</v>
      </c>
      <c r="B645" s="17" t="s">
        <v>507</v>
      </c>
      <c r="C645" s="17" t="s">
        <v>637</v>
      </c>
      <c r="D645" s="17" t="s">
        <v>338</v>
      </c>
      <c r="E645" s="17" t="s">
        <v>339</v>
      </c>
      <c r="F645" s="17" t="s">
        <v>338</v>
      </c>
      <c r="G645" s="17" t="s">
        <v>145</v>
      </c>
      <c r="H645" s="17" t="s">
        <v>126</v>
      </c>
      <c r="I645" s="17" t="s">
        <v>388</v>
      </c>
      <c r="J645" s="17"/>
      <c r="K645" s="17" t="s">
        <v>339</v>
      </c>
      <c r="L645" s="17" t="s">
        <v>338</v>
      </c>
      <c r="M645" s="17" t="s">
        <v>340</v>
      </c>
    </row>
    <row r="646" spans="1:13" ht="60" customHeight="1" x14ac:dyDescent="0.25">
      <c r="A646" s="17" t="s">
        <v>1000</v>
      </c>
      <c r="B646" s="17" t="s">
        <v>507</v>
      </c>
      <c r="C646" s="17" t="s">
        <v>637</v>
      </c>
      <c r="D646" s="17" t="s">
        <v>338</v>
      </c>
      <c r="E646" s="17" t="s">
        <v>339</v>
      </c>
      <c r="F646" s="17" t="s">
        <v>338</v>
      </c>
      <c r="G646" s="17" t="s">
        <v>145</v>
      </c>
      <c r="H646" s="17" t="s">
        <v>126</v>
      </c>
      <c r="I646" s="17" t="s">
        <v>388</v>
      </c>
      <c r="J646" s="17"/>
      <c r="K646" s="17" t="s">
        <v>339</v>
      </c>
      <c r="L646" s="17" t="s">
        <v>338</v>
      </c>
      <c r="M646" s="17" t="s">
        <v>340</v>
      </c>
    </row>
    <row r="647" spans="1:13" ht="60" customHeight="1" x14ac:dyDescent="0.25">
      <c r="A647" s="17" t="s">
        <v>1001</v>
      </c>
      <c r="B647" s="17" t="s">
        <v>507</v>
      </c>
      <c r="C647" s="17" t="s">
        <v>637</v>
      </c>
      <c r="D647" s="17" t="s">
        <v>338</v>
      </c>
      <c r="E647" s="17" t="s">
        <v>339</v>
      </c>
      <c r="F647" s="17" t="s">
        <v>338</v>
      </c>
      <c r="G647" s="17" t="s">
        <v>145</v>
      </c>
      <c r="H647" s="17" t="s">
        <v>126</v>
      </c>
      <c r="I647" s="17" t="s">
        <v>388</v>
      </c>
      <c r="J647" s="17"/>
      <c r="K647" s="17" t="s">
        <v>339</v>
      </c>
      <c r="L647" s="17" t="s">
        <v>338</v>
      </c>
      <c r="M647" s="17" t="s">
        <v>340</v>
      </c>
    </row>
    <row r="648" spans="1:13" ht="60" customHeight="1" x14ac:dyDescent="0.25">
      <c r="A648" s="17" t="s">
        <v>1002</v>
      </c>
      <c r="B648" s="17" t="s">
        <v>507</v>
      </c>
      <c r="C648" s="17" t="s">
        <v>637</v>
      </c>
      <c r="D648" s="17" t="s">
        <v>338</v>
      </c>
      <c r="E648" s="17" t="s">
        <v>339</v>
      </c>
      <c r="F648" s="17" t="s">
        <v>338</v>
      </c>
      <c r="G648" s="17" t="s">
        <v>145</v>
      </c>
      <c r="H648" s="17" t="s">
        <v>126</v>
      </c>
      <c r="I648" s="17" t="s">
        <v>388</v>
      </c>
      <c r="J648" s="17"/>
      <c r="K648" s="17" t="s">
        <v>339</v>
      </c>
      <c r="L648" s="17" t="s">
        <v>338</v>
      </c>
      <c r="M648" s="17" t="s">
        <v>340</v>
      </c>
    </row>
    <row r="649" spans="1:13" ht="60" customHeight="1" x14ac:dyDescent="0.25">
      <c r="A649" s="17" t="s">
        <v>1003</v>
      </c>
      <c r="B649" s="17" t="s">
        <v>507</v>
      </c>
      <c r="C649" s="17" t="s">
        <v>637</v>
      </c>
      <c r="D649" s="17" t="s">
        <v>338</v>
      </c>
      <c r="E649" s="17" t="s">
        <v>339</v>
      </c>
      <c r="F649" s="17" t="s">
        <v>338</v>
      </c>
      <c r="G649" s="17" t="s">
        <v>145</v>
      </c>
      <c r="H649" s="17" t="s">
        <v>126</v>
      </c>
      <c r="I649" s="17" t="s">
        <v>388</v>
      </c>
      <c r="J649" s="17"/>
      <c r="K649" s="17" t="s">
        <v>339</v>
      </c>
      <c r="L649" s="17" t="s">
        <v>338</v>
      </c>
      <c r="M649" s="17" t="s">
        <v>340</v>
      </c>
    </row>
    <row r="650" spans="1:13" ht="60" customHeight="1" x14ac:dyDescent="0.25">
      <c r="A650" s="17" t="s">
        <v>1004</v>
      </c>
      <c r="B650" s="17" t="s">
        <v>507</v>
      </c>
      <c r="C650" s="17" t="s">
        <v>637</v>
      </c>
      <c r="D650" s="17" t="s">
        <v>338</v>
      </c>
      <c r="E650" s="17" t="s">
        <v>339</v>
      </c>
      <c r="F650" s="17" t="s">
        <v>338</v>
      </c>
      <c r="G650" s="17" t="s">
        <v>145</v>
      </c>
      <c r="H650" s="17" t="s">
        <v>126</v>
      </c>
      <c r="I650" s="17" t="s">
        <v>388</v>
      </c>
      <c r="J650" s="17"/>
      <c r="K650" s="17" t="s">
        <v>339</v>
      </c>
      <c r="L650" s="17" t="s">
        <v>338</v>
      </c>
      <c r="M650" s="17" t="s">
        <v>340</v>
      </c>
    </row>
    <row r="651" spans="1:13" ht="60" customHeight="1" x14ac:dyDescent="0.25">
      <c r="A651" s="17" t="s">
        <v>1005</v>
      </c>
      <c r="B651" s="17" t="s">
        <v>507</v>
      </c>
      <c r="C651" s="17" t="s">
        <v>637</v>
      </c>
      <c r="D651" s="17" t="s">
        <v>338</v>
      </c>
      <c r="E651" s="17" t="s">
        <v>339</v>
      </c>
      <c r="F651" s="17" t="s">
        <v>338</v>
      </c>
      <c r="G651" s="17" t="s">
        <v>145</v>
      </c>
      <c r="H651" s="17" t="s">
        <v>126</v>
      </c>
      <c r="I651" s="17" t="s">
        <v>388</v>
      </c>
      <c r="J651" s="17"/>
      <c r="K651" s="17" t="s">
        <v>339</v>
      </c>
      <c r="L651" s="17" t="s">
        <v>338</v>
      </c>
      <c r="M651" s="17" t="s">
        <v>340</v>
      </c>
    </row>
    <row r="652" spans="1:13" ht="60" customHeight="1" x14ac:dyDescent="0.25">
      <c r="A652" s="17" t="s">
        <v>1006</v>
      </c>
      <c r="B652" s="17" t="s">
        <v>507</v>
      </c>
      <c r="C652" s="17" t="s">
        <v>637</v>
      </c>
      <c r="D652" s="17" t="s">
        <v>338</v>
      </c>
      <c r="E652" s="17" t="s">
        <v>339</v>
      </c>
      <c r="F652" s="17" t="s">
        <v>338</v>
      </c>
      <c r="G652" s="17" t="s">
        <v>145</v>
      </c>
      <c r="H652" s="17" t="s">
        <v>126</v>
      </c>
      <c r="I652" s="17" t="s">
        <v>388</v>
      </c>
      <c r="J652" s="17"/>
      <c r="K652" s="17" t="s">
        <v>339</v>
      </c>
      <c r="L652" s="17" t="s">
        <v>338</v>
      </c>
      <c r="M652" s="17" t="s">
        <v>340</v>
      </c>
    </row>
    <row r="653" spans="1:13" ht="60" customHeight="1" x14ac:dyDescent="0.25">
      <c r="A653" s="17" t="s">
        <v>1007</v>
      </c>
      <c r="B653" s="17" t="s">
        <v>507</v>
      </c>
      <c r="C653" s="17" t="s">
        <v>637</v>
      </c>
      <c r="D653" s="17" t="s">
        <v>338</v>
      </c>
      <c r="E653" s="17" t="s">
        <v>339</v>
      </c>
      <c r="F653" s="17" t="s">
        <v>338</v>
      </c>
      <c r="G653" s="17" t="s">
        <v>145</v>
      </c>
      <c r="H653" s="17" t="s">
        <v>126</v>
      </c>
      <c r="I653" s="17" t="s">
        <v>388</v>
      </c>
      <c r="J653" s="17"/>
      <c r="K653" s="17" t="s">
        <v>339</v>
      </c>
      <c r="L653" s="17" t="s">
        <v>338</v>
      </c>
      <c r="M653" s="17" t="s">
        <v>340</v>
      </c>
    </row>
    <row r="654" spans="1:13" ht="60" customHeight="1" x14ac:dyDescent="0.25">
      <c r="A654" s="17" t="s">
        <v>1008</v>
      </c>
      <c r="B654" s="17" t="s">
        <v>695</v>
      </c>
      <c r="C654" s="17" t="s">
        <v>696</v>
      </c>
      <c r="D654" s="17" t="s">
        <v>338</v>
      </c>
      <c r="E654" s="17" t="s">
        <v>339</v>
      </c>
      <c r="F654" s="17" t="s">
        <v>338</v>
      </c>
      <c r="G654" s="17"/>
      <c r="H654" s="17"/>
      <c r="I654" s="17" t="s">
        <v>697</v>
      </c>
      <c r="J654" s="17" t="s">
        <v>177</v>
      </c>
      <c r="K654" s="17" t="s">
        <v>338</v>
      </c>
      <c r="L654" s="17" t="s">
        <v>339</v>
      </c>
      <c r="M654" s="17" t="s">
        <v>340</v>
      </c>
    </row>
    <row r="655" spans="1:13" ht="60" customHeight="1" x14ac:dyDescent="0.25">
      <c r="A655" s="17" t="s">
        <v>1009</v>
      </c>
      <c r="B655" s="17" t="s">
        <v>695</v>
      </c>
      <c r="C655" s="17" t="s">
        <v>696</v>
      </c>
      <c r="D655" s="17" t="s">
        <v>338</v>
      </c>
      <c r="E655" s="17" t="s">
        <v>339</v>
      </c>
      <c r="F655" s="17" t="s">
        <v>338</v>
      </c>
      <c r="G655" s="17"/>
      <c r="H655" s="17"/>
      <c r="I655" s="17" t="s">
        <v>697</v>
      </c>
      <c r="J655" s="17" t="s">
        <v>177</v>
      </c>
      <c r="K655" s="17" t="s">
        <v>338</v>
      </c>
      <c r="L655" s="17" t="s">
        <v>339</v>
      </c>
      <c r="M655" s="17" t="s">
        <v>340</v>
      </c>
    </row>
    <row r="656" spans="1:13" ht="60" customHeight="1" x14ac:dyDescent="0.25">
      <c r="A656" s="17" t="s">
        <v>1010</v>
      </c>
      <c r="B656" s="17" t="s">
        <v>695</v>
      </c>
      <c r="C656" s="17" t="s">
        <v>696</v>
      </c>
      <c r="D656" s="17" t="s">
        <v>338</v>
      </c>
      <c r="E656" s="17" t="s">
        <v>339</v>
      </c>
      <c r="F656" s="17" t="s">
        <v>338</v>
      </c>
      <c r="G656" s="17"/>
      <c r="H656" s="17"/>
      <c r="I656" s="17" t="s">
        <v>697</v>
      </c>
      <c r="J656" s="17" t="s">
        <v>177</v>
      </c>
      <c r="K656" s="17" t="s">
        <v>338</v>
      </c>
      <c r="L656" s="17" t="s">
        <v>339</v>
      </c>
      <c r="M656" s="17" t="s">
        <v>340</v>
      </c>
    </row>
    <row r="657" spans="1:13" ht="60" customHeight="1" x14ac:dyDescent="0.25">
      <c r="A657" s="17" t="s">
        <v>1011</v>
      </c>
      <c r="B657" s="17" t="s">
        <v>695</v>
      </c>
      <c r="C657" s="17" t="s">
        <v>842</v>
      </c>
      <c r="D657" s="17" t="s">
        <v>338</v>
      </c>
      <c r="E657" s="17" t="s">
        <v>339</v>
      </c>
      <c r="F657" s="17" t="s">
        <v>338</v>
      </c>
      <c r="G657" s="17"/>
      <c r="H657" s="17"/>
      <c r="I657" s="17" t="s">
        <v>697</v>
      </c>
      <c r="J657" s="17"/>
      <c r="K657" s="17" t="s">
        <v>338</v>
      </c>
      <c r="L657" s="17" t="s">
        <v>339</v>
      </c>
      <c r="M657" s="17" t="s">
        <v>340</v>
      </c>
    </row>
    <row r="658" spans="1:13" ht="60" customHeight="1" x14ac:dyDescent="0.25">
      <c r="A658" s="17" t="s">
        <v>1012</v>
      </c>
      <c r="B658" s="17" t="s">
        <v>695</v>
      </c>
      <c r="C658" s="17" t="s">
        <v>842</v>
      </c>
      <c r="D658" s="17" t="s">
        <v>338</v>
      </c>
      <c r="E658" s="17" t="s">
        <v>339</v>
      </c>
      <c r="F658" s="17" t="s">
        <v>338</v>
      </c>
      <c r="G658" s="17"/>
      <c r="H658" s="17"/>
      <c r="I658" s="17" t="s">
        <v>697</v>
      </c>
      <c r="J658" s="17"/>
      <c r="K658" s="17" t="s">
        <v>338</v>
      </c>
      <c r="L658" s="17" t="s">
        <v>339</v>
      </c>
      <c r="M658" s="17" t="s">
        <v>340</v>
      </c>
    </row>
    <row r="659" spans="1:13" ht="60" customHeight="1" x14ac:dyDescent="0.25">
      <c r="A659" s="17" t="s">
        <v>1013</v>
      </c>
      <c r="B659" s="17" t="s">
        <v>695</v>
      </c>
      <c r="C659" s="17" t="s">
        <v>696</v>
      </c>
      <c r="D659" s="17" t="s">
        <v>338</v>
      </c>
      <c r="E659" s="17" t="s">
        <v>339</v>
      </c>
      <c r="F659" s="17" t="s">
        <v>338</v>
      </c>
      <c r="G659" s="17"/>
      <c r="H659" s="17"/>
      <c r="I659" s="17" t="s">
        <v>697</v>
      </c>
      <c r="J659" s="17" t="s">
        <v>177</v>
      </c>
      <c r="K659" s="17" t="s">
        <v>338</v>
      </c>
      <c r="L659" s="17" t="s">
        <v>339</v>
      </c>
      <c r="M659" s="17" t="s">
        <v>340</v>
      </c>
    </row>
    <row r="660" spans="1:13" ht="60" customHeight="1" x14ac:dyDescent="0.25">
      <c r="A660" s="17" t="s">
        <v>1014</v>
      </c>
      <c r="B660" s="17" t="s">
        <v>695</v>
      </c>
      <c r="C660" s="17" t="s">
        <v>696</v>
      </c>
      <c r="D660" s="17" t="s">
        <v>338</v>
      </c>
      <c r="E660" s="17" t="s">
        <v>339</v>
      </c>
      <c r="F660" s="17" t="s">
        <v>338</v>
      </c>
      <c r="G660" s="17"/>
      <c r="H660" s="17"/>
      <c r="I660" s="17" t="s">
        <v>697</v>
      </c>
      <c r="J660" s="17" t="s">
        <v>177</v>
      </c>
      <c r="K660" s="17" t="s">
        <v>338</v>
      </c>
      <c r="L660" s="17" t="s">
        <v>339</v>
      </c>
      <c r="M660" s="17" t="s">
        <v>340</v>
      </c>
    </row>
    <row r="661" spans="1:13" ht="60" customHeight="1" x14ac:dyDescent="0.25">
      <c r="A661" s="17" t="s">
        <v>1015</v>
      </c>
      <c r="B661" s="17" t="s">
        <v>695</v>
      </c>
      <c r="C661" s="17" t="s">
        <v>696</v>
      </c>
      <c r="D661" s="17" t="s">
        <v>338</v>
      </c>
      <c r="E661" s="17" t="s">
        <v>339</v>
      </c>
      <c r="F661" s="17" t="s">
        <v>338</v>
      </c>
      <c r="G661" s="17"/>
      <c r="H661" s="17"/>
      <c r="I661" s="17" t="s">
        <v>697</v>
      </c>
      <c r="J661" s="17" t="s">
        <v>177</v>
      </c>
      <c r="K661" s="17" t="s">
        <v>338</v>
      </c>
      <c r="L661" s="17" t="s">
        <v>339</v>
      </c>
      <c r="M661" s="17" t="s">
        <v>340</v>
      </c>
    </row>
    <row r="662" spans="1:13" ht="60" customHeight="1" x14ac:dyDescent="0.25">
      <c r="A662" s="17" t="s">
        <v>1016</v>
      </c>
      <c r="B662" s="17" t="s">
        <v>695</v>
      </c>
      <c r="C662" s="17" t="s">
        <v>696</v>
      </c>
      <c r="D662" s="17" t="s">
        <v>338</v>
      </c>
      <c r="E662" s="17" t="s">
        <v>339</v>
      </c>
      <c r="F662" s="17" t="s">
        <v>338</v>
      </c>
      <c r="G662" s="17"/>
      <c r="H662" s="17"/>
      <c r="I662" s="17" t="s">
        <v>697</v>
      </c>
      <c r="J662" s="17" t="s">
        <v>177</v>
      </c>
      <c r="K662" s="17" t="s">
        <v>338</v>
      </c>
      <c r="L662" s="17" t="s">
        <v>339</v>
      </c>
      <c r="M662" s="17" t="s">
        <v>340</v>
      </c>
    </row>
    <row r="663" spans="1:13" ht="60" customHeight="1" x14ac:dyDescent="0.25">
      <c r="A663" s="17" t="s">
        <v>1017</v>
      </c>
      <c r="B663" s="17" t="s">
        <v>507</v>
      </c>
      <c r="C663" s="17" t="s">
        <v>637</v>
      </c>
      <c r="D663" s="17" t="s">
        <v>338</v>
      </c>
      <c r="E663" s="17" t="s">
        <v>339</v>
      </c>
      <c r="F663" s="17" t="s">
        <v>338</v>
      </c>
      <c r="G663" s="17" t="s">
        <v>145</v>
      </c>
      <c r="H663" s="17" t="s">
        <v>126</v>
      </c>
      <c r="I663" s="17" t="s">
        <v>388</v>
      </c>
      <c r="J663" s="17"/>
      <c r="K663" s="17" t="s">
        <v>339</v>
      </c>
      <c r="L663" s="17" t="s">
        <v>338</v>
      </c>
      <c r="M663" s="17" t="s">
        <v>340</v>
      </c>
    </row>
    <row r="664" spans="1:13" ht="60" customHeight="1" x14ac:dyDescent="0.25">
      <c r="A664" s="17" t="s">
        <v>1018</v>
      </c>
      <c r="B664" s="17" t="s">
        <v>507</v>
      </c>
      <c r="C664" s="17" t="s">
        <v>637</v>
      </c>
      <c r="D664" s="17" t="s">
        <v>338</v>
      </c>
      <c r="E664" s="17" t="s">
        <v>339</v>
      </c>
      <c r="F664" s="17" t="s">
        <v>338</v>
      </c>
      <c r="G664" s="17" t="s">
        <v>145</v>
      </c>
      <c r="H664" s="17" t="s">
        <v>126</v>
      </c>
      <c r="I664" s="17" t="s">
        <v>388</v>
      </c>
      <c r="J664" s="17"/>
      <c r="K664" s="17" t="s">
        <v>339</v>
      </c>
      <c r="L664" s="17" t="s">
        <v>338</v>
      </c>
      <c r="M664" s="17" t="s">
        <v>340</v>
      </c>
    </row>
    <row r="665" spans="1:13" ht="60" customHeight="1" x14ac:dyDescent="0.25">
      <c r="A665" s="17" t="s">
        <v>1019</v>
      </c>
      <c r="B665" s="17" t="s">
        <v>507</v>
      </c>
      <c r="C665" s="17" t="s">
        <v>508</v>
      </c>
      <c r="D665" s="17" t="s">
        <v>338</v>
      </c>
      <c r="E665" s="17" t="s">
        <v>339</v>
      </c>
      <c r="F665" s="17" t="s">
        <v>338</v>
      </c>
      <c r="G665" s="17" t="s">
        <v>145</v>
      </c>
      <c r="H665" s="17" t="s">
        <v>126</v>
      </c>
      <c r="I665" s="17" t="s">
        <v>388</v>
      </c>
      <c r="J665" s="17"/>
      <c r="K665" s="17" t="s">
        <v>339</v>
      </c>
      <c r="L665" s="17" t="s">
        <v>338</v>
      </c>
      <c r="M665" s="17" t="s">
        <v>340</v>
      </c>
    </row>
    <row r="666" spans="1:13" ht="60" customHeight="1" x14ac:dyDescent="0.25">
      <c r="A666" s="17" t="s">
        <v>1020</v>
      </c>
      <c r="B666" s="17" t="s">
        <v>507</v>
      </c>
      <c r="C666" s="17" t="s">
        <v>508</v>
      </c>
      <c r="D666" s="17" t="s">
        <v>338</v>
      </c>
      <c r="E666" s="17" t="s">
        <v>339</v>
      </c>
      <c r="F666" s="17" t="s">
        <v>338</v>
      </c>
      <c r="G666" s="17" t="s">
        <v>145</v>
      </c>
      <c r="H666" s="17" t="s">
        <v>126</v>
      </c>
      <c r="I666" s="17" t="s">
        <v>388</v>
      </c>
      <c r="J666" s="17"/>
      <c r="K666" s="17" t="s">
        <v>339</v>
      </c>
      <c r="L666" s="17" t="s">
        <v>338</v>
      </c>
      <c r="M666" s="17" t="s">
        <v>340</v>
      </c>
    </row>
    <row r="667" spans="1:13" ht="60" customHeight="1" x14ac:dyDescent="0.25">
      <c r="A667" s="17" t="s">
        <v>1021</v>
      </c>
      <c r="B667" s="17" t="s">
        <v>507</v>
      </c>
      <c r="C667" s="17" t="s">
        <v>508</v>
      </c>
      <c r="D667" s="17" t="s">
        <v>338</v>
      </c>
      <c r="E667" s="17" t="s">
        <v>339</v>
      </c>
      <c r="F667" s="17" t="s">
        <v>338</v>
      </c>
      <c r="G667" s="17" t="s">
        <v>145</v>
      </c>
      <c r="H667" s="17" t="s">
        <v>126</v>
      </c>
      <c r="I667" s="17" t="s">
        <v>388</v>
      </c>
      <c r="J667" s="17"/>
      <c r="K667" s="17" t="s">
        <v>339</v>
      </c>
      <c r="L667" s="17" t="s">
        <v>338</v>
      </c>
      <c r="M667" s="17" t="s">
        <v>340</v>
      </c>
    </row>
    <row r="668" spans="1:13" ht="60" customHeight="1" x14ac:dyDescent="0.25">
      <c r="A668" s="17" t="s">
        <v>1022</v>
      </c>
      <c r="B668" s="17" t="s">
        <v>507</v>
      </c>
      <c r="C668" s="17" t="s">
        <v>508</v>
      </c>
      <c r="D668" s="17" t="s">
        <v>338</v>
      </c>
      <c r="E668" s="17" t="s">
        <v>339</v>
      </c>
      <c r="F668" s="17" t="s">
        <v>338</v>
      </c>
      <c r="G668" s="17" t="s">
        <v>145</v>
      </c>
      <c r="H668" s="17" t="s">
        <v>126</v>
      </c>
      <c r="I668" s="17" t="s">
        <v>388</v>
      </c>
      <c r="J668" s="17"/>
      <c r="K668" s="17" t="s">
        <v>339</v>
      </c>
      <c r="L668" s="17" t="s">
        <v>338</v>
      </c>
      <c r="M668" s="17" t="s">
        <v>340</v>
      </c>
    </row>
    <row r="669" spans="1:13" ht="60" customHeight="1" x14ac:dyDescent="0.25">
      <c r="A669" s="17" t="s">
        <v>1023</v>
      </c>
      <c r="B669" s="17" t="s">
        <v>507</v>
      </c>
      <c r="C669" s="17" t="s">
        <v>508</v>
      </c>
      <c r="D669" s="17" t="s">
        <v>338</v>
      </c>
      <c r="E669" s="17" t="s">
        <v>339</v>
      </c>
      <c r="F669" s="17" t="s">
        <v>338</v>
      </c>
      <c r="G669" s="17" t="s">
        <v>145</v>
      </c>
      <c r="H669" s="17" t="s">
        <v>126</v>
      </c>
      <c r="I669" s="17" t="s">
        <v>388</v>
      </c>
      <c r="J669" s="17"/>
      <c r="K669" s="17" t="s">
        <v>339</v>
      </c>
      <c r="L669" s="17" t="s">
        <v>338</v>
      </c>
      <c r="M669" s="17" t="s">
        <v>340</v>
      </c>
    </row>
    <row r="670" spans="1:13" ht="60" customHeight="1" x14ac:dyDescent="0.25">
      <c r="A670" s="17" t="s">
        <v>1024</v>
      </c>
      <c r="B670" s="17" t="s">
        <v>507</v>
      </c>
      <c r="C670" s="17" t="s">
        <v>508</v>
      </c>
      <c r="D670" s="17" t="s">
        <v>338</v>
      </c>
      <c r="E670" s="17" t="s">
        <v>339</v>
      </c>
      <c r="F670" s="17" t="s">
        <v>338</v>
      </c>
      <c r="G670" s="17" t="s">
        <v>145</v>
      </c>
      <c r="H670" s="17" t="s">
        <v>126</v>
      </c>
      <c r="I670" s="17" t="s">
        <v>388</v>
      </c>
      <c r="J670" s="17"/>
      <c r="K670" s="17" t="s">
        <v>339</v>
      </c>
      <c r="L670" s="17" t="s">
        <v>338</v>
      </c>
      <c r="M670" s="17" t="s">
        <v>340</v>
      </c>
    </row>
    <row r="671" spans="1:13" ht="60" customHeight="1" x14ac:dyDescent="0.25">
      <c r="A671" s="17" t="s">
        <v>1025</v>
      </c>
      <c r="B671" s="17" t="s">
        <v>507</v>
      </c>
      <c r="C671" s="17" t="s">
        <v>508</v>
      </c>
      <c r="D671" s="17" t="s">
        <v>338</v>
      </c>
      <c r="E671" s="17" t="s">
        <v>339</v>
      </c>
      <c r="F671" s="17" t="s">
        <v>338</v>
      </c>
      <c r="G671" s="17" t="s">
        <v>145</v>
      </c>
      <c r="H671" s="17" t="s">
        <v>126</v>
      </c>
      <c r="I671" s="17" t="s">
        <v>388</v>
      </c>
      <c r="J671" s="17"/>
      <c r="K671" s="17" t="s">
        <v>339</v>
      </c>
      <c r="L671" s="17" t="s">
        <v>338</v>
      </c>
      <c r="M671" s="17" t="s">
        <v>340</v>
      </c>
    </row>
    <row r="672" spans="1:13" ht="60" customHeight="1" x14ac:dyDescent="0.25">
      <c r="A672" s="17" t="s">
        <v>1026</v>
      </c>
      <c r="B672" s="17" t="s">
        <v>507</v>
      </c>
      <c r="C672" s="17" t="s">
        <v>508</v>
      </c>
      <c r="D672" s="17" t="s">
        <v>338</v>
      </c>
      <c r="E672" s="17" t="s">
        <v>339</v>
      </c>
      <c r="F672" s="17" t="s">
        <v>338</v>
      </c>
      <c r="G672" s="17" t="s">
        <v>145</v>
      </c>
      <c r="H672" s="17" t="s">
        <v>126</v>
      </c>
      <c r="I672" s="17" t="s">
        <v>388</v>
      </c>
      <c r="J672" s="17"/>
      <c r="K672" s="17" t="s">
        <v>339</v>
      </c>
      <c r="L672" s="17" t="s">
        <v>338</v>
      </c>
      <c r="M672" s="17" t="s">
        <v>340</v>
      </c>
    </row>
    <row r="673" spans="1:13" ht="60" customHeight="1" x14ac:dyDescent="0.25">
      <c r="A673" s="17" t="s">
        <v>1027</v>
      </c>
      <c r="B673" s="17" t="s">
        <v>507</v>
      </c>
      <c r="C673" s="17" t="s">
        <v>508</v>
      </c>
      <c r="D673" s="17" t="s">
        <v>338</v>
      </c>
      <c r="E673" s="17" t="s">
        <v>339</v>
      </c>
      <c r="F673" s="17" t="s">
        <v>338</v>
      </c>
      <c r="G673" s="17" t="s">
        <v>145</v>
      </c>
      <c r="H673" s="17" t="s">
        <v>126</v>
      </c>
      <c r="I673" s="17" t="s">
        <v>388</v>
      </c>
      <c r="J673" s="17"/>
      <c r="K673" s="17" t="s">
        <v>339</v>
      </c>
      <c r="L673" s="17" t="s">
        <v>338</v>
      </c>
      <c r="M673" s="17" t="s">
        <v>340</v>
      </c>
    </row>
    <row r="674" spans="1:13" ht="60" customHeight="1" x14ac:dyDescent="0.25">
      <c r="A674" s="17" t="s">
        <v>1028</v>
      </c>
      <c r="B674" s="17" t="s">
        <v>507</v>
      </c>
      <c r="C674" s="17" t="s">
        <v>508</v>
      </c>
      <c r="D674" s="17" t="s">
        <v>338</v>
      </c>
      <c r="E674" s="17" t="s">
        <v>339</v>
      </c>
      <c r="F674" s="17" t="s">
        <v>338</v>
      </c>
      <c r="G674" s="17" t="s">
        <v>145</v>
      </c>
      <c r="H674" s="17" t="s">
        <v>126</v>
      </c>
      <c r="I674" s="17" t="s">
        <v>388</v>
      </c>
      <c r="J674" s="17"/>
      <c r="K674" s="17" t="s">
        <v>339</v>
      </c>
      <c r="L674" s="17" t="s">
        <v>338</v>
      </c>
      <c r="M674" s="17" t="s">
        <v>340</v>
      </c>
    </row>
    <row r="675" spans="1:13" ht="60" customHeight="1" x14ac:dyDescent="0.25">
      <c r="A675" s="17" t="s">
        <v>1029</v>
      </c>
      <c r="B675" s="17" t="s">
        <v>507</v>
      </c>
      <c r="C675" s="17" t="s">
        <v>508</v>
      </c>
      <c r="D675" s="17" t="s">
        <v>338</v>
      </c>
      <c r="E675" s="17" t="s">
        <v>339</v>
      </c>
      <c r="F675" s="17" t="s">
        <v>338</v>
      </c>
      <c r="G675" s="17" t="s">
        <v>145</v>
      </c>
      <c r="H675" s="17" t="s">
        <v>126</v>
      </c>
      <c r="I675" s="17" t="s">
        <v>388</v>
      </c>
      <c r="J675" s="17"/>
      <c r="K675" s="17" t="s">
        <v>339</v>
      </c>
      <c r="L675" s="17" t="s">
        <v>338</v>
      </c>
      <c r="M675" s="17" t="s">
        <v>340</v>
      </c>
    </row>
    <row r="676" spans="1:13" ht="60" customHeight="1" x14ac:dyDescent="0.25">
      <c r="A676" s="17" t="s">
        <v>1030</v>
      </c>
      <c r="B676" s="17" t="s">
        <v>507</v>
      </c>
      <c r="C676" s="17" t="s">
        <v>508</v>
      </c>
      <c r="D676" s="17" t="s">
        <v>338</v>
      </c>
      <c r="E676" s="17" t="s">
        <v>339</v>
      </c>
      <c r="F676" s="17" t="s">
        <v>338</v>
      </c>
      <c r="G676" s="17" t="s">
        <v>145</v>
      </c>
      <c r="H676" s="17" t="s">
        <v>126</v>
      </c>
      <c r="I676" s="17" t="s">
        <v>388</v>
      </c>
      <c r="J676" s="17"/>
      <c r="K676" s="17" t="s">
        <v>339</v>
      </c>
      <c r="L676" s="17" t="s">
        <v>338</v>
      </c>
      <c r="M676" s="17" t="s">
        <v>340</v>
      </c>
    </row>
    <row r="677" spans="1:13" ht="60" customHeight="1" x14ac:dyDescent="0.25">
      <c r="A677" s="17" t="s">
        <v>1031</v>
      </c>
      <c r="B677" s="17" t="s">
        <v>507</v>
      </c>
      <c r="C677" s="17" t="s">
        <v>508</v>
      </c>
      <c r="D677" s="17" t="s">
        <v>338</v>
      </c>
      <c r="E677" s="17" t="s">
        <v>339</v>
      </c>
      <c r="F677" s="17" t="s">
        <v>338</v>
      </c>
      <c r="G677" s="17" t="s">
        <v>145</v>
      </c>
      <c r="H677" s="17" t="s">
        <v>126</v>
      </c>
      <c r="I677" s="17" t="s">
        <v>388</v>
      </c>
      <c r="J677" s="17"/>
      <c r="K677" s="17" t="s">
        <v>339</v>
      </c>
      <c r="L677" s="17" t="s">
        <v>338</v>
      </c>
      <c r="M677" s="17" t="s">
        <v>340</v>
      </c>
    </row>
    <row r="678" spans="1:13" ht="60" customHeight="1" x14ac:dyDescent="0.25">
      <c r="A678" s="17" t="s">
        <v>1032</v>
      </c>
      <c r="B678" s="17" t="s">
        <v>507</v>
      </c>
      <c r="C678" s="17" t="s">
        <v>508</v>
      </c>
      <c r="D678" s="17" t="s">
        <v>338</v>
      </c>
      <c r="E678" s="17" t="s">
        <v>339</v>
      </c>
      <c r="F678" s="17" t="s">
        <v>338</v>
      </c>
      <c r="G678" s="17" t="s">
        <v>145</v>
      </c>
      <c r="H678" s="17" t="s">
        <v>126</v>
      </c>
      <c r="I678" s="17" t="s">
        <v>388</v>
      </c>
      <c r="J678" s="17"/>
      <c r="K678" s="17" t="s">
        <v>339</v>
      </c>
      <c r="L678" s="17" t="s">
        <v>338</v>
      </c>
      <c r="M678" s="17" t="s">
        <v>340</v>
      </c>
    </row>
    <row r="679" spans="1:13" ht="60" customHeight="1" x14ac:dyDescent="0.25">
      <c r="A679" s="17" t="s">
        <v>1033</v>
      </c>
      <c r="B679" s="17" t="s">
        <v>507</v>
      </c>
      <c r="C679" s="17" t="s">
        <v>508</v>
      </c>
      <c r="D679" s="17" t="s">
        <v>338</v>
      </c>
      <c r="E679" s="17" t="s">
        <v>339</v>
      </c>
      <c r="F679" s="17" t="s">
        <v>338</v>
      </c>
      <c r="G679" s="17" t="s">
        <v>145</v>
      </c>
      <c r="H679" s="17" t="s">
        <v>126</v>
      </c>
      <c r="I679" s="17" t="s">
        <v>388</v>
      </c>
      <c r="J679" s="17"/>
      <c r="K679" s="17" t="s">
        <v>339</v>
      </c>
      <c r="L679" s="17" t="s">
        <v>338</v>
      </c>
      <c r="M679" s="17" t="s">
        <v>340</v>
      </c>
    </row>
    <row r="680" spans="1:13" ht="60" customHeight="1" x14ac:dyDescent="0.25">
      <c r="A680" s="17" t="s">
        <v>1034</v>
      </c>
      <c r="B680" s="17" t="s">
        <v>507</v>
      </c>
      <c r="C680" s="17" t="s">
        <v>508</v>
      </c>
      <c r="D680" s="17" t="s">
        <v>338</v>
      </c>
      <c r="E680" s="17" t="s">
        <v>339</v>
      </c>
      <c r="F680" s="17" t="s">
        <v>338</v>
      </c>
      <c r="G680" s="17" t="s">
        <v>145</v>
      </c>
      <c r="H680" s="17" t="s">
        <v>126</v>
      </c>
      <c r="I680" s="17" t="s">
        <v>388</v>
      </c>
      <c r="J680" s="17"/>
      <c r="K680" s="17" t="s">
        <v>339</v>
      </c>
      <c r="L680" s="17" t="s">
        <v>338</v>
      </c>
      <c r="M680" s="17" t="s">
        <v>340</v>
      </c>
    </row>
    <row r="681" spans="1:13" ht="60" customHeight="1" x14ac:dyDescent="0.25">
      <c r="A681" s="17" t="s">
        <v>1035</v>
      </c>
      <c r="B681" s="17" t="s">
        <v>507</v>
      </c>
      <c r="C681" s="17" t="s">
        <v>508</v>
      </c>
      <c r="D681" s="17" t="s">
        <v>338</v>
      </c>
      <c r="E681" s="17" t="s">
        <v>339</v>
      </c>
      <c r="F681" s="17" t="s">
        <v>338</v>
      </c>
      <c r="G681" s="17" t="s">
        <v>145</v>
      </c>
      <c r="H681" s="17" t="s">
        <v>126</v>
      </c>
      <c r="I681" s="17" t="s">
        <v>388</v>
      </c>
      <c r="J681" s="17"/>
      <c r="K681" s="17" t="s">
        <v>339</v>
      </c>
      <c r="L681" s="17" t="s">
        <v>338</v>
      </c>
      <c r="M681" s="17" t="s">
        <v>340</v>
      </c>
    </row>
    <row r="682" spans="1:13" ht="60" customHeight="1" x14ac:dyDescent="0.25">
      <c r="A682" s="17" t="s">
        <v>1036</v>
      </c>
      <c r="B682" s="17" t="s">
        <v>507</v>
      </c>
      <c r="C682" s="17" t="s">
        <v>508</v>
      </c>
      <c r="D682" s="17" t="s">
        <v>338</v>
      </c>
      <c r="E682" s="17" t="s">
        <v>339</v>
      </c>
      <c r="F682" s="17" t="s">
        <v>338</v>
      </c>
      <c r="G682" s="17" t="s">
        <v>145</v>
      </c>
      <c r="H682" s="17" t="s">
        <v>126</v>
      </c>
      <c r="I682" s="17" t="s">
        <v>388</v>
      </c>
      <c r="J682" s="17"/>
      <c r="K682" s="17" t="s">
        <v>339</v>
      </c>
      <c r="L682" s="17" t="s">
        <v>338</v>
      </c>
      <c r="M682" s="17" t="s">
        <v>340</v>
      </c>
    </row>
    <row r="683" spans="1:13" ht="60" customHeight="1" x14ac:dyDescent="0.25">
      <c r="A683" s="17" t="s">
        <v>1037</v>
      </c>
      <c r="B683" s="17" t="s">
        <v>507</v>
      </c>
      <c r="C683" s="17" t="s">
        <v>681</v>
      </c>
      <c r="D683" s="17" t="s">
        <v>338</v>
      </c>
      <c r="E683" s="17" t="s">
        <v>339</v>
      </c>
      <c r="F683" s="17" t="s">
        <v>338</v>
      </c>
      <c r="G683" s="17" t="s">
        <v>145</v>
      </c>
      <c r="H683" s="17" t="s">
        <v>126</v>
      </c>
      <c r="I683" s="17" t="s">
        <v>388</v>
      </c>
      <c r="J683" s="17"/>
      <c r="K683" s="17" t="s">
        <v>339</v>
      </c>
      <c r="L683" s="17" t="s">
        <v>338</v>
      </c>
      <c r="M683" s="17" t="s">
        <v>340</v>
      </c>
    </row>
    <row r="684" spans="1:13" ht="60" customHeight="1" x14ac:dyDescent="0.25">
      <c r="A684" s="17" t="s">
        <v>1038</v>
      </c>
      <c r="B684" s="17" t="s">
        <v>507</v>
      </c>
      <c r="C684" s="17" t="s">
        <v>637</v>
      </c>
      <c r="D684" s="17" t="s">
        <v>338</v>
      </c>
      <c r="E684" s="17" t="s">
        <v>339</v>
      </c>
      <c r="F684" s="17" t="s">
        <v>338</v>
      </c>
      <c r="G684" s="17" t="s">
        <v>145</v>
      </c>
      <c r="H684" s="17" t="s">
        <v>126</v>
      </c>
      <c r="I684" s="17" t="s">
        <v>388</v>
      </c>
      <c r="J684" s="17"/>
      <c r="K684" s="17" t="s">
        <v>339</v>
      </c>
      <c r="L684" s="17" t="s">
        <v>338</v>
      </c>
      <c r="M684" s="17" t="s">
        <v>340</v>
      </c>
    </row>
    <row r="685" spans="1:13" ht="60" customHeight="1" x14ac:dyDescent="0.25">
      <c r="A685" s="17" t="s">
        <v>1039</v>
      </c>
      <c r="B685" s="17" t="s">
        <v>507</v>
      </c>
      <c r="C685" s="17" t="s">
        <v>637</v>
      </c>
      <c r="D685" s="17" t="s">
        <v>338</v>
      </c>
      <c r="E685" s="17" t="s">
        <v>339</v>
      </c>
      <c r="F685" s="17" t="s">
        <v>338</v>
      </c>
      <c r="G685" s="17" t="s">
        <v>145</v>
      </c>
      <c r="H685" s="17" t="s">
        <v>126</v>
      </c>
      <c r="I685" s="17" t="s">
        <v>388</v>
      </c>
      <c r="J685" s="17"/>
      <c r="K685" s="17" t="s">
        <v>339</v>
      </c>
      <c r="L685" s="17" t="s">
        <v>338</v>
      </c>
      <c r="M685" s="17" t="s">
        <v>340</v>
      </c>
    </row>
    <row r="686" spans="1:13" ht="60" customHeight="1" x14ac:dyDescent="0.25">
      <c r="A686" s="17" t="s">
        <v>1040</v>
      </c>
      <c r="B686" s="17" t="s">
        <v>507</v>
      </c>
      <c r="C686" s="17" t="s">
        <v>681</v>
      </c>
      <c r="D686" s="17" t="s">
        <v>338</v>
      </c>
      <c r="E686" s="17" t="s">
        <v>339</v>
      </c>
      <c r="F686" s="17" t="s">
        <v>338</v>
      </c>
      <c r="G686" s="17" t="s">
        <v>145</v>
      </c>
      <c r="H686" s="17" t="s">
        <v>126</v>
      </c>
      <c r="I686" s="17" t="s">
        <v>388</v>
      </c>
      <c r="J686" s="17"/>
      <c r="K686" s="17" t="s">
        <v>339</v>
      </c>
      <c r="L686" s="17" t="s">
        <v>338</v>
      </c>
      <c r="M686" s="17" t="s">
        <v>340</v>
      </c>
    </row>
    <row r="687" spans="1:13" ht="60" customHeight="1" x14ac:dyDescent="0.25">
      <c r="A687" s="17" t="s">
        <v>1041</v>
      </c>
      <c r="B687" s="17" t="s">
        <v>507</v>
      </c>
      <c r="C687" s="17" t="s">
        <v>637</v>
      </c>
      <c r="D687" s="17" t="s">
        <v>338</v>
      </c>
      <c r="E687" s="17" t="s">
        <v>339</v>
      </c>
      <c r="F687" s="17" t="s">
        <v>338</v>
      </c>
      <c r="G687" s="17" t="s">
        <v>145</v>
      </c>
      <c r="H687" s="17" t="s">
        <v>126</v>
      </c>
      <c r="I687" s="17" t="s">
        <v>388</v>
      </c>
      <c r="J687" s="17"/>
      <c r="K687" s="17" t="s">
        <v>339</v>
      </c>
      <c r="L687" s="17" t="s">
        <v>338</v>
      </c>
      <c r="M687" s="17" t="s">
        <v>340</v>
      </c>
    </row>
    <row r="688" spans="1:13" ht="60" customHeight="1" x14ac:dyDescent="0.25">
      <c r="A688" s="17" t="s">
        <v>1042</v>
      </c>
      <c r="B688" s="17" t="s">
        <v>507</v>
      </c>
      <c r="C688" s="17" t="s">
        <v>637</v>
      </c>
      <c r="D688" s="17" t="s">
        <v>338</v>
      </c>
      <c r="E688" s="17" t="s">
        <v>339</v>
      </c>
      <c r="F688" s="17" t="s">
        <v>338</v>
      </c>
      <c r="G688" s="17" t="s">
        <v>145</v>
      </c>
      <c r="H688" s="17" t="s">
        <v>126</v>
      </c>
      <c r="I688" s="17" t="s">
        <v>388</v>
      </c>
      <c r="J688" s="17"/>
      <c r="K688" s="17" t="s">
        <v>339</v>
      </c>
      <c r="L688" s="17" t="s">
        <v>338</v>
      </c>
      <c r="M688" s="17" t="s">
        <v>340</v>
      </c>
    </row>
    <row r="689" spans="1:13" ht="60" customHeight="1" x14ac:dyDescent="0.25">
      <c r="A689" s="17" t="s">
        <v>1043</v>
      </c>
      <c r="B689" s="17" t="s">
        <v>507</v>
      </c>
      <c r="C689" s="17" t="s">
        <v>637</v>
      </c>
      <c r="D689" s="17" t="s">
        <v>338</v>
      </c>
      <c r="E689" s="17" t="s">
        <v>339</v>
      </c>
      <c r="F689" s="17" t="s">
        <v>338</v>
      </c>
      <c r="G689" s="17" t="s">
        <v>145</v>
      </c>
      <c r="H689" s="17" t="s">
        <v>126</v>
      </c>
      <c r="I689" s="17" t="s">
        <v>388</v>
      </c>
      <c r="J689" s="17"/>
      <c r="K689" s="17" t="s">
        <v>339</v>
      </c>
      <c r="L689" s="17" t="s">
        <v>338</v>
      </c>
      <c r="M689" s="17" t="s">
        <v>340</v>
      </c>
    </row>
    <row r="690" spans="1:13" ht="60" customHeight="1" x14ac:dyDescent="0.25">
      <c r="A690" s="17" t="s">
        <v>1044</v>
      </c>
      <c r="B690" s="17" t="s">
        <v>695</v>
      </c>
      <c r="C690" s="17" t="s">
        <v>842</v>
      </c>
      <c r="D690" s="17" t="s">
        <v>338</v>
      </c>
      <c r="E690" s="17" t="s">
        <v>339</v>
      </c>
      <c r="F690" s="17" t="s">
        <v>338</v>
      </c>
      <c r="G690" s="17"/>
      <c r="H690" s="17"/>
      <c r="I690" s="17" t="s">
        <v>697</v>
      </c>
      <c r="J690" s="17"/>
      <c r="K690" s="17" t="s">
        <v>338</v>
      </c>
      <c r="L690" s="17" t="s">
        <v>339</v>
      </c>
      <c r="M690" s="17" t="s">
        <v>340</v>
      </c>
    </row>
    <row r="691" spans="1:13" ht="60" customHeight="1" x14ac:dyDescent="0.25">
      <c r="A691" s="17" t="s">
        <v>1045</v>
      </c>
      <c r="B691" s="17" t="s">
        <v>695</v>
      </c>
      <c r="C691" s="17" t="s">
        <v>842</v>
      </c>
      <c r="D691" s="17" t="s">
        <v>338</v>
      </c>
      <c r="E691" s="17" t="s">
        <v>339</v>
      </c>
      <c r="F691" s="17" t="s">
        <v>338</v>
      </c>
      <c r="G691" s="17"/>
      <c r="H691" s="17"/>
      <c r="I691" s="17" t="s">
        <v>697</v>
      </c>
      <c r="J691" s="17"/>
      <c r="K691" s="17" t="s">
        <v>338</v>
      </c>
      <c r="L691" s="17" t="s">
        <v>339</v>
      </c>
      <c r="M691" s="17" t="s">
        <v>340</v>
      </c>
    </row>
    <row r="692" spans="1:13" ht="60" customHeight="1" x14ac:dyDescent="0.25">
      <c r="A692" s="17" t="s">
        <v>1046</v>
      </c>
      <c r="B692" s="17" t="s">
        <v>507</v>
      </c>
      <c r="C692" s="17" t="s">
        <v>508</v>
      </c>
      <c r="D692" s="17" t="s">
        <v>338</v>
      </c>
      <c r="E692" s="17" t="s">
        <v>339</v>
      </c>
      <c r="F692" s="17" t="s">
        <v>338</v>
      </c>
      <c r="G692" s="17" t="s">
        <v>145</v>
      </c>
      <c r="H692" s="17" t="s">
        <v>126</v>
      </c>
      <c r="I692" s="17" t="s">
        <v>388</v>
      </c>
      <c r="J692" s="17"/>
      <c r="K692" s="17" t="s">
        <v>339</v>
      </c>
      <c r="L692" s="17" t="s">
        <v>338</v>
      </c>
      <c r="M692" s="17" t="s">
        <v>340</v>
      </c>
    </row>
    <row r="693" spans="1:13" ht="60" customHeight="1" x14ac:dyDescent="0.25">
      <c r="A693" s="17" t="s">
        <v>1047</v>
      </c>
      <c r="B693" s="17" t="s">
        <v>507</v>
      </c>
      <c r="C693" s="17" t="s">
        <v>508</v>
      </c>
      <c r="D693" s="17" t="s">
        <v>338</v>
      </c>
      <c r="E693" s="17" t="s">
        <v>339</v>
      </c>
      <c r="F693" s="17" t="s">
        <v>338</v>
      </c>
      <c r="G693" s="17" t="s">
        <v>145</v>
      </c>
      <c r="H693" s="17" t="s">
        <v>126</v>
      </c>
      <c r="I693" s="17" t="s">
        <v>388</v>
      </c>
      <c r="J693" s="17"/>
      <c r="K693" s="17" t="s">
        <v>339</v>
      </c>
      <c r="L693" s="17" t="s">
        <v>338</v>
      </c>
      <c r="M693" s="17" t="s">
        <v>340</v>
      </c>
    </row>
    <row r="694" spans="1:13" ht="60" customHeight="1" x14ac:dyDescent="0.25">
      <c r="A694" s="17" t="s">
        <v>1048</v>
      </c>
      <c r="B694" s="17" t="s">
        <v>507</v>
      </c>
      <c r="C694" s="17" t="s">
        <v>508</v>
      </c>
      <c r="D694" s="17" t="s">
        <v>338</v>
      </c>
      <c r="E694" s="17" t="s">
        <v>339</v>
      </c>
      <c r="F694" s="17" t="s">
        <v>338</v>
      </c>
      <c r="G694" s="17" t="s">
        <v>145</v>
      </c>
      <c r="H694" s="17" t="s">
        <v>126</v>
      </c>
      <c r="I694" s="17" t="s">
        <v>388</v>
      </c>
      <c r="J694" s="17"/>
      <c r="K694" s="17" t="s">
        <v>339</v>
      </c>
      <c r="L694" s="17" t="s">
        <v>338</v>
      </c>
      <c r="M694" s="17" t="s">
        <v>340</v>
      </c>
    </row>
    <row r="695" spans="1:13" ht="60" customHeight="1" x14ac:dyDescent="0.25">
      <c r="A695" s="17" t="s">
        <v>1049</v>
      </c>
      <c r="B695" s="17" t="s">
        <v>695</v>
      </c>
      <c r="C695" s="17" t="s">
        <v>842</v>
      </c>
      <c r="D695" s="17" t="s">
        <v>338</v>
      </c>
      <c r="E695" s="17" t="s">
        <v>339</v>
      </c>
      <c r="F695" s="17" t="s">
        <v>338</v>
      </c>
      <c r="G695" s="17"/>
      <c r="H695" s="17"/>
      <c r="I695" s="17" t="s">
        <v>697</v>
      </c>
      <c r="J695" s="17"/>
      <c r="K695" s="17" t="s">
        <v>338</v>
      </c>
      <c r="L695" s="17" t="s">
        <v>339</v>
      </c>
      <c r="M695" s="17" t="s">
        <v>340</v>
      </c>
    </row>
    <row r="696" spans="1:13" ht="60" customHeight="1" x14ac:dyDescent="0.25">
      <c r="A696" s="17" t="s">
        <v>1050</v>
      </c>
      <c r="B696" s="17" t="s">
        <v>695</v>
      </c>
      <c r="C696" s="17" t="s">
        <v>842</v>
      </c>
      <c r="D696" s="17" t="s">
        <v>338</v>
      </c>
      <c r="E696" s="17" t="s">
        <v>339</v>
      </c>
      <c r="F696" s="17" t="s">
        <v>338</v>
      </c>
      <c r="G696" s="17"/>
      <c r="H696" s="17"/>
      <c r="I696" s="17" t="s">
        <v>697</v>
      </c>
      <c r="J696" s="17"/>
      <c r="K696" s="17" t="s">
        <v>338</v>
      </c>
      <c r="L696" s="17" t="s">
        <v>339</v>
      </c>
      <c r="M696" s="17" t="s">
        <v>340</v>
      </c>
    </row>
    <row r="697" spans="1:13" ht="60" customHeight="1" x14ac:dyDescent="0.25">
      <c r="A697" s="17" t="s">
        <v>1051</v>
      </c>
      <c r="B697" s="17" t="s">
        <v>695</v>
      </c>
      <c r="C697" s="17" t="s">
        <v>842</v>
      </c>
      <c r="D697" s="17" t="s">
        <v>338</v>
      </c>
      <c r="E697" s="17" t="s">
        <v>339</v>
      </c>
      <c r="F697" s="17" t="s">
        <v>338</v>
      </c>
      <c r="G697" s="17"/>
      <c r="H697" s="17"/>
      <c r="I697" s="17" t="s">
        <v>697</v>
      </c>
      <c r="J697" s="17"/>
      <c r="K697" s="17" t="s">
        <v>338</v>
      </c>
      <c r="L697" s="17" t="s">
        <v>339</v>
      </c>
      <c r="M697" s="17" t="s">
        <v>340</v>
      </c>
    </row>
    <row r="698" spans="1:13" ht="60" customHeight="1" x14ac:dyDescent="0.25">
      <c r="A698" s="17" t="s">
        <v>1052</v>
      </c>
      <c r="B698" s="17" t="s">
        <v>507</v>
      </c>
      <c r="C698" s="17" t="s">
        <v>637</v>
      </c>
      <c r="D698" s="17" t="s">
        <v>338</v>
      </c>
      <c r="E698" s="17" t="s">
        <v>339</v>
      </c>
      <c r="F698" s="17" t="s">
        <v>338</v>
      </c>
      <c r="G698" s="17" t="s">
        <v>145</v>
      </c>
      <c r="H698" s="17" t="s">
        <v>126</v>
      </c>
      <c r="I698" s="17" t="s">
        <v>388</v>
      </c>
      <c r="J698" s="17"/>
      <c r="K698" s="17" t="s">
        <v>339</v>
      </c>
      <c r="L698" s="17" t="s">
        <v>338</v>
      </c>
      <c r="M698" s="17" t="s">
        <v>340</v>
      </c>
    </row>
    <row r="699" spans="1:13" ht="60" customHeight="1" x14ac:dyDescent="0.25">
      <c r="A699" s="17" t="s">
        <v>1053</v>
      </c>
      <c r="B699" s="17" t="s">
        <v>507</v>
      </c>
      <c r="C699" s="17" t="s">
        <v>637</v>
      </c>
      <c r="D699" s="17" t="s">
        <v>338</v>
      </c>
      <c r="E699" s="17" t="s">
        <v>339</v>
      </c>
      <c r="F699" s="17" t="s">
        <v>338</v>
      </c>
      <c r="G699" s="17" t="s">
        <v>145</v>
      </c>
      <c r="H699" s="17" t="s">
        <v>126</v>
      </c>
      <c r="I699" s="17" t="s">
        <v>388</v>
      </c>
      <c r="J699" s="17"/>
      <c r="K699" s="17" t="s">
        <v>339</v>
      </c>
      <c r="L699" s="17" t="s">
        <v>338</v>
      </c>
      <c r="M699" s="17" t="s">
        <v>340</v>
      </c>
    </row>
    <row r="700" spans="1:13" ht="60" customHeight="1" x14ac:dyDescent="0.25">
      <c r="A700" s="17" t="s">
        <v>1054</v>
      </c>
      <c r="B700" s="17" t="s">
        <v>507</v>
      </c>
      <c r="C700" s="17" t="s">
        <v>637</v>
      </c>
      <c r="D700" s="17" t="s">
        <v>338</v>
      </c>
      <c r="E700" s="17" t="s">
        <v>339</v>
      </c>
      <c r="F700" s="17" t="s">
        <v>338</v>
      </c>
      <c r="G700" s="17" t="s">
        <v>145</v>
      </c>
      <c r="H700" s="17" t="s">
        <v>126</v>
      </c>
      <c r="I700" s="17" t="s">
        <v>388</v>
      </c>
      <c r="J700" s="17"/>
      <c r="K700" s="17" t="s">
        <v>339</v>
      </c>
      <c r="L700" s="17" t="s">
        <v>338</v>
      </c>
      <c r="M700" s="17" t="s">
        <v>340</v>
      </c>
    </row>
    <row r="701" spans="1:13" ht="60" customHeight="1" x14ac:dyDescent="0.25">
      <c r="A701" s="17" t="s">
        <v>1055</v>
      </c>
      <c r="B701" s="17" t="s">
        <v>507</v>
      </c>
      <c r="C701" s="17" t="s">
        <v>637</v>
      </c>
      <c r="D701" s="17" t="s">
        <v>338</v>
      </c>
      <c r="E701" s="17" t="s">
        <v>339</v>
      </c>
      <c r="F701" s="17" t="s">
        <v>338</v>
      </c>
      <c r="G701" s="17" t="s">
        <v>145</v>
      </c>
      <c r="H701" s="17" t="s">
        <v>126</v>
      </c>
      <c r="I701" s="17" t="s">
        <v>388</v>
      </c>
      <c r="J701" s="17"/>
      <c r="K701" s="17" t="s">
        <v>339</v>
      </c>
      <c r="L701" s="17" t="s">
        <v>338</v>
      </c>
      <c r="M701" s="17" t="s">
        <v>340</v>
      </c>
    </row>
    <row r="702" spans="1:13" ht="60" customHeight="1" x14ac:dyDescent="0.25">
      <c r="A702" s="17" t="s">
        <v>1056</v>
      </c>
      <c r="B702" s="17" t="s">
        <v>507</v>
      </c>
      <c r="C702" s="17" t="s">
        <v>637</v>
      </c>
      <c r="D702" s="17" t="s">
        <v>338</v>
      </c>
      <c r="E702" s="17" t="s">
        <v>339</v>
      </c>
      <c r="F702" s="17" t="s">
        <v>338</v>
      </c>
      <c r="G702" s="17" t="s">
        <v>145</v>
      </c>
      <c r="H702" s="17" t="s">
        <v>126</v>
      </c>
      <c r="I702" s="17" t="s">
        <v>388</v>
      </c>
      <c r="J702" s="17"/>
      <c r="K702" s="17" t="s">
        <v>339</v>
      </c>
      <c r="L702" s="17" t="s">
        <v>338</v>
      </c>
      <c r="M702" s="17" t="s">
        <v>340</v>
      </c>
    </row>
    <row r="703" spans="1:13" ht="60" customHeight="1" x14ac:dyDescent="0.25">
      <c r="A703" s="17" t="s">
        <v>1057</v>
      </c>
      <c r="B703" s="17" t="s">
        <v>507</v>
      </c>
      <c r="C703" s="17" t="s">
        <v>637</v>
      </c>
      <c r="D703" s="17" t="s">
        <v>338</v>
      </c>
      <c r="E703" s="17" t="s">
        <v>339</v>
      </c>
      <c r="F703" s="17" t="s">
        <v>338</v>
      </c>
      <c r="G703" s="17" t="s">
        <v>145</v>
      </c>
      <c r="H703" s="17" t="s">
        <v>126</v>
      </c>
      <c r="I703" s="17" t="s">
        <v>388</v>
      </c>
      <c r="J703" s="17"/>
      <c r="K703" s="17" t="s">
        <v>339</v>
      </c>
      <c r="L703" s="17" t="s">
        <v>338</v>
      </c>
      <c r="M703" s="17" t="s">
        <v>340</v>
      </c>
    </row>
    <row r="704" spans="1:13" ht="60" customHeight="1" x14ac:dyDescent="0.25">
      <c r="A704" s="17" t="s">
        <v>1058</v>
      </c>
      <c r="B704" s="17" t="s">
        <v>507</v>
      </c>
      <c r="C704" s="17" t="s">
        <v>508</v>
      </c>
      <c r="D704" s="17" t="s">
        <v>338</v>
      </c>
      <c r="E704" s="17" t="s">
        <v>339</v>
      </c>
      <c r="F704" s="17" t="s">
        <v>338</v>
      </c>
      <c r="G704" s="17" t="s">
        <v>145</v>
      </c>
      <c r="H704" s="17" t="s">
        <v>126</v>
      </c>
      <c r="I704" s="17" t="s">
        <v>388</v>
      </c>
      <c r="J704" s="17"/>
      <c r="K704" s="17" t="s">
        <v>339</v>
      </c>
      <c r="L704" s="17" t="s">
        <v>339</v>
      </c>
      <c r="M704" s="17" t="s">
        <v>340</v>
      </c>
    </row>
    <row r="705" spans="1:13" ht="60" customHeight="1" x14ac:dyDescent="0.25">
      <c r="A705" s="17" t="s">
        <v>1059</v>
      </c>
      <c r="B705" s="17" t="s">
        <v>507</v>
      </c>
      <c r="C705" s="17" t="s">
        <v>508</v>
      </c>
      <c r="D705" s="17" t="s">
        <v>338</v>
      </c>
      <c r="E705" s="17" t="s">
        <v>339</v>
      </c>
      <c r="F705" s="17" t="s">
        <v>338</v>
      </c>
      <c r="G705" s="17" t="s">
        <v>145</v>
      </c>
      <c r="H705" s="17" t="s">
        <v>126</v>
      </c>
      <c r="I705" s="17" t="s">
        <v>388</v>
      </c>
      <c r="J705" s="17"/>
      <c r="K705" s="17" t="s">
        <v>339</v>
      </c>
      <c r="L705" s="17" t="s">
        <v>339</v>
      </c>
      <c r="M705" s="17" t="s">
        <v>340</v>
      </c>
    </row>
    <row r="706" spans="1:13" ht="60" customHeight="1" x14ac:dyDescent="0.25">
      <c r="A706" s="17" t="s">
        <v>1060</v>
      </c>
      <c r="B706" s="17" t="s">
        <v>507</v>
      </c>
      <c r="C706" s="17" t="s">
        <v>508</v>
      </c>
      <c r="D706" s="17" t="s">
        <v>338</v>
      </c>
      <c r="E706" s="17" t="s">
        <v>339</v>
      </c>
      <c r="F706" s="17" t="s">
        <v>338</v>
      </c>
      <c r="G706" s="17" t="s">
        <v>145</v>
      </c>
      <c r="H706" s="17" t="s">
        <v>126</v>
      </c>
      <c r="I706" s="17" t="s">
        <v>388</v>
      </c>
      <c r="J706" s="17"/>
      <c r="K706" s="17" t="s">
        <v>339</v>
      </c>
      <c r="L706" s="17" t="s">
        <v>339</v>
      </c>
      <c r="M706" s="17" t="s">
        <v>340</v>
      </c>
    </row>
    <row r="707" spans="1:13" ht="60" customHeight="1" x14ac:dyDescent="0.25">
      <c r="A707" s="17" t="s">
        <v>1061</v>
      </c>
      <c r="B707" s="17" t="s">
        <v>507</v>
      </c>
      <c r="C707" s="17" t="s">
        <v>508</v>
      </c>
      <c r="D707" s="17" t="s">
        <v>338</v>
      </c>
      <c r="E707" s="17" t="s">
        <v>339</v>
      </c>
      <c r="F707" s="17" t="s">
        <v>338</v>
      </c>
      <c r="G707" s="17" t="s">
        <v>145</v>
      </c>
      <c r="H707" s="17" t="s">
        <v>126</v>
      </c>
      <c r="I707" s="17" t="s">
        <v>388</v>
      </c>
      <c r="J707" s="17"/>
      <c r="K707" s="17" t="s">
        <v>339</v>
      </c>
      <c r="L707" s="17" t="s">
        <v>338</v>
      </c>
      <c r="M707" s="17" t="s">
        <v>340</v>
      </c>
    </row>
    <row r="708" spans="1:13" ht="60" customHeight="1" x14ac:dyDescent="0.25">
      <c r="A708" s="17" t="s">
        <v>1062</v>
      </c>
      <c r="B708" s="17" t="s">
        <v>507</v>
      </c>
      <c r="C708" s="17" t="s">
        <v>508</v>
      </c>
      <c r="D708" s="17" t="s">
        <v>338</v>
      </c>
      <c r="E708" s="17" t="s">
        <v>339</v>
      </c>
      <c r="F708" s="17" t="s">
        <v>338</v>
      </c>
      <c r="G708" s="17" t="s">
        <v>145</v>
      </c>
      <c r="H708" s="17" t="s">
        <v>126</v>
      </c>
      <c r="I708" s="17" t="s">
        <v>388</v>
      </c>
      <c r="J708" s="17"/>
      <c r="K708" s="17" t="s">
        <v>339</v>
      </c>
      <c r="L708" s="17" t="s">
        <v>338</v>
      </c>
      <c r="M708" s="17" t="s">
        <v>340</v>
      </c>
    </row>
    <row r="709" spans="1:13" ht="60" customHeight="1" x14ac:dyDescent="0.25">
      <c r="A709" s="17" t="s">
        <v>1063</v>
      </c>
      <c r="B709" s="17" t="s">
        <v>507</v>
      </c>
      <c r="C709" s="17" t="s">
        <v>508</v>
      </c>
      <c r="D709" s="17" t="s">
        <v>338</v>
      </c>
      <c r="E709" s="17" t="s">
        <v>339</v>
      </c>
      <c r="F709" s="17" t="s">
        <v>338</v>
      </c>
      <c r="G709" s="17" t="s">
        <v>145</v>
      </c>
      <c r="H709" s="17" t="s">
        <v>126</v>
      </c>
      <c r="I709" s="17" t="s">
        <v>388</v>
      </c>
      <c r="J709" s="17"/>
      <c r="K709" s="17" t="s">
        <v>339</v>
      </c>
      <c r="L709" s="17" t="s">
        <v>338</v>
      </c>
      <c r="M709" s="17" t="s">
        <v>340</v>
      </c>
    </row>
    <row r="710" spans="1:13" ht="60" customHeight="1" x14ac:dyDescent="0.25">
      <c r="A710" s="17" t="s">
        <v>1064</v>
      </c>
      <c r="B710" s="17" t="s">
        <v>507</v>
      </c>
      <c r="C710" s="17" t="s">
        <v>508</v>
      </c>
      <c r="D710" s="17" t="s">
        <v>338</v>
      </c>
      <c r="E710" s="17" t="s">
        <v>339</v>
      </c>
      <c r="F710" s="17" t="s">
        <v>338</v>
      </c>
      <c r="G710" s="17" t="s">
        <v>145</v>
      </c>
      <c r="H710" s="17" t="s">
        <v>126</v>
      </c>
      <c r="I710" s="17" t="s">
        <v>388</v>
      </c>
      <c r="J710" s="17"/>
      <c r="K710" s="17" t="s">
        <v>339</v>
      </c>
      <c r="L710" s="17" t="s">
        <v>338</v>
      </c>
      <c r="M710" s="17" t="s">
        <v>340</v>
      </c>
    </row>
    <row r="711" spans="1:13" ht="60" customHeight="1" x14ac:dyDescent="0.25">
      <c r="A711" s="17" t="s">
        <v>1065</v>
      </c>
      <c r="B711" s="17" t="s">
        <v>507</v>
      </c>
      <c r="C711" s="17" t="s">
        <v>508</v>
      </c>
      <c r="D711" s="17" t="s">
        <v>338</v>
      </c>
      <c r="E711" s="17" t="s">
        <v>339</v>
      </c>
      <c r="F711" s="17" t="s">
        <v>338</v>
      </c>
      <c r="G711" s="17" t="s">
        <v>145</v>
      </c>
      <c r="H711" s="17" t="s">
        <v>126</v>
      </c>
      <c r="I711" s="17" t="s">
        <v>388</v>
      </c>
      <c r="J711" s="17"/>
      <c r="K711" s="17" t="s">
        <v>339</v>
      </c>
      <c r="L711" s="17" t="s">
        <v>338</v>
      </c>
      <c r="M711" s="17" t="s">
        <v>340</v>
      </c>
    </row>
    <row r="712" spans="1:13" ht="60" customHeight="1" x14ac:dyDescent="0.25">
      <c r="A712" s="17" t="s">
        <v>1066</v>
      </c>
      <c r="B712" s="17" t="s">
        <v>507</v>
      </c>
      <c r="C712" s="17" t="s">
        <v>637</v>
      </c>
      <c r="D712" s="17" t="s">
        <v>338</v>
      </c>
      <c r="E712" s="17" t="s">
        <v>339</v>
      </c>
      <c r="F712" s="17" t="s">
        <v>338</v>
      </c>
      <c r="G712" s="17" t="s">
        <v>145</v>
      </c>
      <c r="H712" s="17" t="s">
        <v>126</v>
      </c>
      <c r="I712" s="17" t="s">
        <v>388</v>
      </c>
      <c r="J712" s="17"/>
      <c r="K712" s="17" t="s">
        <v>339</v>
      </c>
      <c r="L712" s="17" t="s">
        <v>338</v>
      </c>
      <c r="M712" s="17" t="s">
        <v>340</v>
      </c>
    </row>
    <row r="713" spans="1:13" ht="60" customHeight="1" x14ac:dyDescent="0.25">
      <c r="A713" s="17" t="s">
        <v>1067</v>
      </c>
      <c r="B713" s="17" t="s">
        <v>507</v>
      </c>
      <c r="C713" s="17" t="s">
        <v>637</v>
      </c>
      <c r="D713" s="17" t="s">
        <v>338</v>
      </c>
      <c r="E713" s="17" t="s">
        <v>339</v>
      </c>
      <c r="F713" s="17" t="s">
        <v>338</v>
      </c>
      <c r="G713" s="17" t="s">
        <v>145</v>
      </c>
      <c r="H713" s="17" t="s">
        <v>126</v>
      </c>
      <c r="I713" s="17" t="s">
        <v>388</v>
      </c>
      <c r="J713" s="17"/>
      <c r="K713" s="17" t="s">
        <v>339</v>
      </c>
      <c r="L713" s="17" t="s">
        <v>338</v>
      </c>
      <c r="M713" s="17" t="s">
        <v>340</v>
      </c>
    </row>
    <row r="714" spans="1:13" ht="60" customHeight="1" x14ac:dyDescent="0.25">
      <c r="A714" s="17" t="s">
        <v>1068</v>
      </c>
      <c r="B714" s="17" t="s">
        <v>507</v>
      </c>
      <c r="C714" s="17" t="s">
        <v>637</v>
      </c>
      <c r="D714" s="17" t="s">
        <v>338</v>
      </c>
      <c r="E714" s="17" t="s">
        <v>339</v>
      </c>
      <c r="F714" s="17" t="s">
        <v>338</v>
      </c>
      <c r="G714" s="17" t="s">
        <v>145</v>
      </c>
      <c r="H714" s="17" t="s">
        <v>126</v>
      </c>
      <c r="I714" s="17" t="s">
        <v>388</v>
      </c>
      <c r="J714" s="17"/>
      <c r="K714" s="17" t="s">
        <v>339</v>
      </c>
      <c r="L714" s="17" t="s">
        <v>338</v>
      </c>
      <c r="M714" s="17" t="s">
        <v>340</v>
      </c>
    </row>
    <row r="715" spans="1:13" ht="60" customHeight="1" x14ac:dyDescent="0.25">
      <c r="A715" s="17" t="s">
        <v>1069</v>
      </c>
      <c r="B715" s="17" t="s">
        <v>507</v>
      </c>
      <c r="C715" s="17" t="s">
        <v>637</v>
      </c>
      <c r="D715" s="17" t="s">
        <v>338</v>
      </c>
      <c r="E715" s="17" t="s">
        <v>339</v>
      </c>
      <c r="F715" s="17" t="s">
        <v>338</v>
      </c>
      <c r="G715" s="17" t="s">
        <v>145</v>
      </c>
      <c r="H715" s="17" t="s">
        <v>126</v>
      </c>
      <c r="I715" s="17" t="s">
        <v>388</v>
      </c>
      <c r="J715" s="17"/>
      <c r="K715" s="17" t="s">
        <v>339</v>
      </c>
      <c r="L715" s="17" t="s">
        <v>338</v>
      </c>
      <c r="M715" s="17" t="s">
        <v>340</v>
      </c>
    </row>
    <row r="716" spans="1:13" ht="60" customHeight="1" x14ac:dyDescent="0.25">
      <c r="A716" s="17" t="s">
        <v>1070</v>
      </c>
      <c r="B716" s="17" t="s">
        <v>507</v>
      </c>
      <c r="C716" s="17" t="s">
        <v>508</v>
      </c>
      <c r="D716" s="17" t="s">
        <v>338</v>
      </c>
      <c r="E716" s="17" t="s">
        <v>339</v>
      </c>
      <c r="F716" s="17" t="s">
        <v>338</v>
      </c>
      <c r="G716" s="17" t="s">
        <v>145</v>
      </c>
      <c r="H716" s="17" t="s">
        <v>126</v>
      </c>
      <c r="I716" s="17" t="s">
        <v>388</v>
      </c>
      <c r="J716" s="17"/>
      <c r="K716" s="17" t="s">
        <v>339</v>
      </c>
      <c r="L716" s="17" t="s">
        <v>339</v>
      </c>
      <c r="M716" s="17" t="s">
        <v>340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vt:i4>
      </vt:variant>
    </vt:vector>
  </HeadingPairs>
  <TitlesOfParts>
    <vt:vector size="10" baseType="lpstr">
      <vt:lpstr>Declaration Form</vt:lpstr>
      <vt:lpstr>Guidance</vt:lpstr>
      <vt:lpstr>Automation Inputs</vt:lpstr>
      <vt:lpstr>ISO Country Codes</vt:lpstr>
      <vt:lpstr>Automation Notes</vt:lpstr>
      <vt:lpstr>Chapter99 Matrix</vt:lpstr>
      <vt:lpstr>Decision Tree</vt:lpstr>
      <vt:lpstr>HTS Mapping</vt:lpstr>
      <vt:lpstr>'Declaration Form'!Zone_d_impression</vt:lpstr>
      <vt:lpstr>Guidance!Zone_d_impression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Pierre-Marc Gervais</cp:lastModifiedBy>
  <cp:lastPrinted>2026-04-09T19:05:22Z</cp:lastPrinted>
  <dcterms:created xsi:type="dcterms:W3CDTF">2026-04-08T18:51:59Z</dcterms:created>
  <dcterms:modified xsi:type="dcterms:W3CDTF">2026-04-13T12:44:35Z</dcterms:modified>
</cp:coreProperties>
</file>